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Лист1!$B$1:$J$957</definedName>
  </definedNames>
  <calcPr calcId="144525"/>
</workbook>
</file>

<file path=xl/calcChain.xml><?xml version="1.0" encoding="utf-8"?>
<calcChain xmlns="http://schemas.openxmlformats.org/spreadsheetml/2006/main">
  <c r="J652" i="1" l="1"/>
  <c r="I297" i="1"/>
  <c r="J297" i="1" s="1"/>
  <c r="J298" i="1"/>
  <c r="J664" i="1" s="1"/>
  <c r="J663" i="1" s="1"/>
  <c r="J303" i="1"/>
  <c r="J668" i="1" s="1"/>
  <c r="J667" i="1" s="1"/>
  <c r="J302" i="1"/>
  <c r="I343" i="1" l="1"/>
  <c r="J343" i="1" s="1"/>
  <c r="J344" i="1"/>
  <c r="J709" i="1" s="1"/>
  <c r="J708" i="1" s="1"/>
  <c r="J339" i="1"/>
  <c r="J704" i="1" s="1"/>
  <c r="J703" i="1" s="1"/>
  <c r="I338" i="1"/>
  <c r="J338" i="1" s="1"/>
  <c r="I311" i="1"/>
  <c r="J311" i="1" s="1"/>
  <c r="J312" i="1"/>
  <c r="J677" i="1" s="1"/>
  <c r="J676" i="1" s="1"/>
  <c r="J314" i="1"/>
  <c r="I313" i="1"/>
  <c r="J315" i="1"/>
  <c r="J680" i="1" s="1"/>
  <c r="J306" i="1"/>
  <c r="J671" i="1" s="1"/>
  <c r="J670" i="1" s="1"/>
  <c r="I305" i="1"/>
  <c r="J305" i="1" s="1"/>
  <c r="J308" i="1"/>
  <c r="I307" i="1"/>
  <c r="J309" i="1"/>
  <c r="J674" i="1" s="1"/>
  <c r="I284" i="1"/>
  <c r="I283" i="1" s="1"/>
  <c r="J283" i="1" s="1"/>
  <c r="I281" i="1"/>
  <c r="J281" i="1" s="1"/>
  <c r="J282" i="1"/>
  <c r="J648" i="1" s="1"/>
  <c r="J647" i="1" s="1"/>
  <c r="J646" i="1" s="1"/>
  <c r="J285" i="1"/>
  <c r="J651" i="1" s="1"/>
  <c r="J650" i="1" s="1"/>
  <c r="J649" i="1" s="1"/>
  <c r="I267" i="1"/>
  <c r="J267" i="1" s="1"/>
  <c r="I265" i="1"/>
  <c r="J266" i="1"/>
  <c r="J632" i="1" s="1"/>
  <c r="J631" i="1" s="1"/>
  <c r="I262" i="1"/>
  <c r="J262" i="1" s="1"/>
  <c r="J263" i="1"/>
  <c r="J629" i="1" s="1"/>
  <c r="J628" i="1" s="1"/>
  <c r="I260" i="1"/>
  <c r="J260" i="1" s="1"/>
  <c r="J261" i="1"/>
  <c r="J627" i="1" s="1"/>
  <c r="J626" i="1" s="1"/>
  <c r="J268" i="1"/>
  <c r="J634" i="1" s="1"/>
  <c r="J633" i="1" s="1"/>
  <c r="I205" i="1"/>
  <c r="J209" i="1"/>
  <c r="J575" i="1" s="1"/>
  <c r="J208" i="1"/>
  <c r="J574" i="1" s="1"/>
  <c r="I264" i="1" l="1"/>
  <c r="J264" i="1" s="1"/>
  <c r="I310" i="1"/>
  <c r="I280" i="1"/>
  <c r="J280" i="1" s="1"/>
  <c r="J284" i="1"/>
  <c r="I259" i="1"/>
  <c r="J259" i="1" s="1"/>
  <c r="I304" i="1"/>
  <c r="J265" i="1"/>
  <c r="J625" i="1"/>
  <c r="J630" i="1"/>
  <c r="I111" i="1"/>
  <c r="J118" i="1"/>
  <c r="I727" i="1" l="1"/>
  <c r="I724" i="1"/>
  <c r="I363" i="1"/>
  <c r="J363" i="1" s="1"/>
  <c r="I360" i="1"/>
  <c r="I359" i="1" s="1"/>
  <c r="J359" i="1" s="1"/>
  <c r="J361" i="1"/>
  <c r="J726" i="1" s="1"/>
  <c r="J725" i="1" s="1"/>
  <c r="J724" i="1" s="1"/>
  <c r="J364" i="1"/>
  <c r="J729" i="1" s="1"/>
  <c r="J728" i="1" s="1"/>
  <c r="J727" i="1" s="1"/>
  <c r="I357" i="1"/>
  <c r="I356" i="1" s="1"/>
  <c r="J356" i="1" s="1"/>
  <c r="J358" i="1"/>
  <c r="J723" i="1" s="1"/>
  <c r="J722" i="1" s="1"/>
  <c r="J721" i="1" s="1"/>
  <c r="J355" i="1"/>
  <c r="I354" i="1"/>
  <c r="J354" i="1" s="1"/>
  <c r="J107" i="1"/>
  <c r="I105" i="1"/>
  <c r="H105" i="1"/>
  <c r="J106" i="1"/>
  <c r="J357" i="1" l="1"/>
  <c r="J360" i="1"/>
  <c r="I353" i="1"/>
  <c r="J353" i="1" s="1"/>
  <c r="J720" i="1" s="1"/>
  <c r="J719" i="1" s="1"/>
  <c r="J718" i="1" s="1"/>
  <c r="J105" i="1"/>
  <c r="I362" i="1"/>
  <c r="J362" i="1" s="1"/>
  <c r="J100" i="1"/>
  <c r="H99" i="1"/>
  <c r="J99" i="1" s="1"/>
  <c r="H111" i="1"/>
  <c r="J117" i="1"/>
  <c r="I845" i="1" l="1"/>
  <c r="I844" i="1" s="1"/>
  <c r="J900" i="1"/>
  <c r="J899" i="1" s="1"/>
  <c r="J898" i="1" s="1"/>
  <c r="J897" i="1" s="1"/>
  <c r="I900" i="1"/>
  <c r="I899" i="1" s="1"/>
  <c r="I898" i="1" s="1"/>
  <c r="I897" i="1" s="1"/>
  <c r="J896" i="1"/>
  <c r="J895" i="1" s="1"/>
  <c r="J894" i="1" s="1"/>
  <c r="J893" i="1" s="1"/>
  <c r="J892" i="1" s="1"/>
  <c r="J533" i="1"/>
  <c r="I533" i="1"/>
  <c r="I896" i="1"/>
  <c r="I895" i="1" s="1"/>
  <c r="I894" i="1" s="1"/>
  <c r="I893" i="1" s="1"/>
  <c r="I892" i="1" s="1"/>
  <c r="J891" i="1"/>
  <c r="I891" i="1"/>
  <c r="J889" i="1"/>
  <c r="J888" i="1" s="1"/>
  <c r="I889" i="1"/>
  <c r="I888" i="1" s="1"/>
  <c r="J884" i="1"/>
  <c r="J883" i="1" s="1"/>
  <c r="J882" i="1" s="1"/>
  <c r="I884" i="1"/>
  <c r="I883" i="1" s="1"/>
  <c r="I882" i="1" s="1"/>
  <c r="I881" i="1"/>
  <c r="I880" i="1" s="1"/>
  <c r="I879" i="1" s="1"/>
  <c r="J878" i="1"/>
  <c r="I878" i="1"/>
  <c r="J877" i="1"/>
  <c r="I877" i="1"/>
  <c r="J875" i="1"/>
  <c r="I875" i="1"/>
  <c r="J868" i="1"/>
  <c r="J867" i="1" s="1"/>
  <c r="J866" i="1" s="1"/>
  <c r="I868" i="1"/>
  <c r="I867" i="1" s="1"/>
  <c r="I866" i="1" s="1"/>
  <c r="J865" i="1"/>
  <c r="J864" i="1" s="1"/>
  <c r="J863" i="1" s="1"/>
  <c r="I865" i="1"/>
  <c r="I864" i="1" s="1"/>
  <c r="I863" i="1" s="1"/>
  <c r="J862" i="1"/>
  <c r="J861" i="1" s="1"/>
  <c r="J860" i="1" s="1"/>
  <c r="I862" i="1"/>
  <c r="I861" i="1" s="1"/>
  <c r="I860" i="1" s="1"/>
  <c r="J858" i="1"/>
  <c r="J857" i="1" s="1"/>
  <c r="J856" i="1" s="1"/>
  <c r="J855" i="1" s="1"/>
  <c r="I858" i="1"/>
  <c r="I857" i="1" s="1"/>
  <c r="I856" i="1" s="1"/>
  <c r="I855" i="1" s="1"/>
  <c r="J853" i="1"/>
  <c r="J852" i="1" s="1"/>
  <c r="J851" i="1" s="1"/>
  <c r="I853" i="1"/>
  <c r="I852" i="1" s="1"/>
  <c r="I851" i="1" s="1"/>
  <c r="J850" i="1"/>
  <c r="J849" i="1" s="1"/>
  <c r="J848" i="1" s="1"/>
  <c r="I850" i="1"/>
  <c r="I849" i="1" s="1"/>
  <c r="I848" i="1" s="1"/>
  <c r="J847" i="1"/>
  <c r="J846" i="1" s="1"/>
  <c r="I847" i="1"/>
  <c r="I846" i="1" s="1"/>
  <c r="J845" i="1"/>
  <c r="J844" i="1" s="1"/>
  <c r="J841" i="1"/>
  <c r="J840" i="1" s="1"/>
  <c r="J839" i="1" s="1"/>
  <c r="I841" i="1"/>
  <c r="I840" i="1" s="1"/>
  <c r="I839" i="1" s="1"/>
  <c r="I838" i="1" s="1"/>
  <c r="J836" i="1"/>
  <c r="J835" i="1" s="1"/>
  <c r="J834" i="1" s="1"/>
  <c r="J833" i="1" s="1"/>
  <c r="I836" i="1"/>
  <c r="I835" i="1" s="1"/>
  <c r="I834" i="1" s="1"/>
  <c r="I833" i="1" s="1"/>
  <c r="J832" i="1"/>
  <c r="J831" i="1" s="1"/>
  <c r="J830" i="1" s="1"/>
  <c r="J829" i="1" s="1"/>
  <c r="I832" i="1"/>
  <c r="I831" i="1" s="1"/>
  <c r="I830" i="1" s="1"/>
  <c r="I829" i="1" s="1"/>
  <c r="J828" i="1"/>
  <c r="J827" i="1" s="1"/>
  <c r="J826" i="1" s="1"/>
  <c r="J825" i="1" s="1"/>
  <c r="I828" i="1"/>
  <c r="I827" i="1" s="1"/>
  <c r="I826" i="1" s="1"/>
  <c r="I825" i="1" s="1"/>
  <c r="J823" i="1"/>
  <c r="J822" i="1" s="1"/>
  <c r="I823" i="1"/>
  <c r="I822" i="1" s="1"/>
  <c r="J821" i="1"/>
  <c r="J820" i="1" s="1"/>
  <c r="I821" i="1"/>
  <c r="I820" i="1" s="1"/>
  <c r="J816" i="1"/>
  <c r="J815" i="1" s="1"/>
  <c r="J814" i="1" s="1"/>
  <c r="I816" i="1"/>
  <c r="I815" i="1" s="1"/>
  <c r="I814" i="1" s="1"/>
  <c r="J813" i="1"/>
  <c r="J812" i="1" s="1"/>
  <c r="J811" i="1" s="1"/>
  <c r="J810" i="1" s="1"/>
  <c r="I813" i="1"/>
  <c r="I812" i="1" s="1"/>
  <c r="I811" i="1" s="1"/>
  <c r="I810" i="1" s="1"/>
  <c r="J809" i="1"/>
  <c r="J808" i="1" s="1"/>
  <c r="J807" i="1" s="1"/>
  <c r="I809" i="1"/>
  <c r="I808" i="1" s="1"/>
  <c r="I807" i="1" s="1"/>
  <c r="J806" i="1"/>
  <c r="J805" i="1" s="1"/>
  <c r="J804" i="1" s="1"/>
  <c r="I806" i="1"/>
  <c r="I805" i="1" s="1"/>
  <c r="I804" i="1" s="1"/>
  <c r="J803" i="1"/>
  <c r="I803" i="1"/>
  <c r="J802" i="1"/>
  <c r="I802" i="1"/>
  <c r="J800" i="1"/>
  <c r="J799" i="1" s="1"/>
  <c r="I800" i="1"/>
  <c r="I799" i="1" s="1"/>
  <c r="J798" i="1"/>
  <c r="J797" i="1" s="1"/>
  <c r="I798" i="1"/>
  <c r="I797" i="1" s="1"/>
  <c r="J792" i="1"/>
  <c r="J791" i="1" s="1"/>
  <c r="J790" i="1" s="1"/>
  <c r="J789" i="1" s="1"/>
  <c r="I792" i="1"/>
  <c r="I791" i="1" s="1"/>
  <c r="I790" i="1" s="1"/>
  <c r="I789" i="1" s="1"/>
  <c r="J788" i="1"/>
  <c r="J787" i="1" s="1"/>
  <c r="J786" i="1" s="1"/>
  <c r="J785" i="1" s="1"/>
  <c r="I788" i="1"/>
  <c r="I787" i="1" s="1"/>
  <c r="I786" i="1" s="1"/>
  <c r="I785" i="1" s="1"/>
  <c r="J890" i="1"/>
  <c r="I890" i="1"/>
  <c r="J880" i="1"/>
  <c r="J879" i="1" s="1"/>
  <c r="J874" i="1"/>
  <c r="I874" i="1"/>
  <c r="J870" i="1"/>
  <c r="J869" i="1" s="1"/>
  <c r="I870" i="1"/>
  <c r="I869" i="1" s="1"/>
  <c r="I876" i="1" l="1"/>
  <c r="I873" i="1" s="1"/>
  <c r="I872" i="1" s="1"/>
  <c r="J876" i="1"/>
  <c r="J873" i="1" s="1"/>
  <c r="J872" i="1" s="1"/>
  <c r="I843" i="1"/>
  <c r="I842" i="1" s="1"/>
  <c r="I837" i="1" s="1"/>
  <c r="J801" i="1"/>
  <c r="J796" i="1" s="1"/>
  <c r="J795" i="1" s="1"/>
  <c r="J784" i="1" s="1"/>
  <c r="J843" i="1"/>
  <c r="J842" i="1" s="1"/>
  <c r="J887" i="1"/>
  <c r="J886" i="1" s="1"/>
  <c r="J885" i="1" s="1"/>
  <c r="I801" i="1"/>
  <c r="I796" i="1" s="1"/>
  <c r="I795" i="1" s="1"/>
  <c r="I784" i="1" s="1"/>
  <c r="I819" i="1"/>
  <c r="I818" i="1" s="1"/>
  <c r="I817" i="1" s="1"/>
  <c r="I887" i="1"/>
  <c r="I886" i="1" s="1"/>
  <c r="I885" i="1" s="1"/>
  <c r="J819" i="1"/>
  <c r="J818" i="1" s="1"/>
  <c r="J817" i="1" s="1"/>
  <c r="J838" i="1"/>
  <c r="I824" i="1"/>
  <c r="J824" i="1" s="1"/>
  <c r="I859" i="1"/>
  <c r="J859" i="1" s="1"/>
  <c r="I638" i="1"/>
  <c r="I635" i="1"/>
  <c r="J854" i="1" l="1"/>
  <c r="J837" i="1"/>
  <c r="I854" i="1"/>
  <c r="I901" i="1" s="1"/>
  <c r="I774" i="1"/>
  <c r="J490" i="1"/>
  <c r="J489" i="1" s="1"/>
  <c r="J433" i="1"/>
  <c r="I433" i="1"/>
  <c r="J435" i="1"/>
  <c r="J441" i="1"/>
  <c r="I441" i="1"/>
  <c r="I440" i="1" s="1"/>
  <c r="J423" i="1"/>
  <c r="J422" i="1" s="1"/>
  <c r="J421" i="1" s="1"/>
  <c r="I423" i="1"/>
  <c r="I422" i="1" s="1"/>
  <c r="I421" i="1" s="1"/>
  <c r="J537" i="1"/>
  <c r="J536" i="1" s="1"/>
  <c r="J535" i="1" s="1"/>
  <c r="I537" i="1"/>
  <c r="I536" i="1" s="1"/>
  <c r="I535" i="1" s="1"/>
  <c r="J532" i="1"/>
  <c r="J531" i="1" s="1"/>
  <c r="J530" i="1" s="1"/>
  <c r="I532" i="1"/>
  <c r="I531" i="1" s="1"/>
  <c r="I530" i="1" s="1"/>
  <c r="J528" i="1"/>
  <c r="I528" i="1"/>
  <c r="J526" i="1"/>
  <c r="I526" i="1"/>
  <c r="J521" i="1"/>
  <c r="J520" i="1" s="1"/>
  <c r="I521" i="1"/>
  <c r="I520" i="1" s="1"/>
  <c r="J518" i="1"/>
  <c r="J517" i="1" s="1"/>
  <c r="I518" i="1"/>
  <c r="I517" i="1" s="1"/>
  <c r="I514" i="1"/>
  <c r="J512" i="1"/>
  <c r="I512" i="1"/>
  <c r="J508" i="1"/>
  <c r="J507" i="1" s="1"/>
  <c r="I508" i="1"/>
  <c r="I507" i="1" s="1"/>
  <c r="J505" i="1"/>
  <c r="J504" i="1" s="1"/>
  <c r="I505" i="1"/>
  <c r="I504" i="1" s="1"/>
  <c r="J502" i="1"/>
  <c r="J501" i="1" s="1"/>
  <c r="I502" i="1"/>
  <c r="I501" i="1" s="1"/>
  <c r="J499" i="1"/>
  <c r="J498" i="1" s="1"/>
  <c r="I499" i="1"/>
  <c r="I498" i="1" s="1"/>
  <c r="J495" i="1"/>
  <c r="J494" i="1" s="1"/>
  <c r="J493" i="1" s="1"/>
  <c r="I495" i="1"/>
  <c r="I494" i="1" s="1"/>
  <c r="I493" i="1" s="1"/>
  <c r="I490" i="1"/>
  <c r="I489" i="1" s="1"/>
  <c r="J487" i="1"/>
  <c r="J486" i="1" s="1"/>
  <c r="I487" i="1"/>
  <c r="I486" i="1" s="1"/>
  <c r="I483" i="1"/>
  <c r="J481" i="1"/>
  <c r="I481" i="1"/>
  <c r="J478" i="1"/>
  <c r="J476" i="1"/>
  <c r="I476" i="1"/>
  <c r="I475" i="1" s="1"/>
  <c r="I474" i="1" s="1"/>
  <c r="J471" i="1"/>
  <c r="J470" i="1" s="1"/>
  <c r="J469" i="1" s="1"/>
  <c r="I471" i="1"/>
  <c r="I470" i="1" s="1"/>
  <c r="I469" i="1" s="1"/>
  <c r="J467" i="1"/>
  <c r="J466" i="1" s="1"/>
  <c r="J465" i="1" s="1"/>
  <c r="I467" i="1"/>
  <c r="I466" i="1" s="1"/>
  <c r="I465" i="1" s="1"/>
  <c r="J463" i="1"/>
  <c r="J462" i="1" s="1"/>
  <c r="J461" i="1" s="1"/>
  <c r="I463" i="1"/>
  <c r="I462" i="1" s="1"/>
  <c r="I461" i="1" s="1"/>
  <c r="J458" i="1"/>
  <c r="I458" i="1"/>
  <c r="J456" i="1"/>
  <c r="I456" i="1"/>
  <c r="J451" i="1"/>
  <c r="J450" i="1" s="1"/>
  <c r="I451" i="1"/>
  <c r="I450" i="1" s="1"/>
  <c r="J448" i="1"/>
  <c r="J447" i="1" s="1"/>
  <c r="J446" i="1" s="1"/>
  <c r="I448" i="1"/>
  <c r="I447" i="1" s="1"/>
  <c r="I446" i="1" s="1"/>
  <c r="J444" i="1"/>
  <c r="J443" i="1" s="1"/>
  <c r="I444" i="1"/>
  <c r="I443" i="1" s="1"/>
  <c r="I437" i="1"/>
  <c r="I435" i="1"/>
  <c r="I427" i="1"/>
  <c r="I426" i="1" s="1"/>
  <c r="I425" i="1" s="1"/>
  <c r="I278" i="1"/>
  <c r="I277" i="1" s="1"/>
  <c r="I276" i="1" s="1"/>
  <c r="I407" i="1"/>
  <c r="I406" i="1" s="1"/>
  <c r="I405" i="1" s="1"/>
  <c r="H407" i="1"/>
  <c r="H406" i="1" s="1"/>
  <c r="H405" i="1" s="1"/>
  <c r="J408" i="1"/>
  <c r="I403" i="1"/>
  <c r="I402" i="1" s="1"/>
  <c r="I401" i="1" s="1"/>
  <c r="H403" i="1"/>
  <c r="H402" i="1" s="1"/>
  <c r="H401" i="1" s="1"/>
  <c r="H400" i="1" s="1"/>
  <c r="J400" i="1" s="1"/>
  <c r="I398" i="1"/>
  <c r="J399" i="1"/>
  <c r="J404" i="1"/>
  <c r="H398" i="1"/>
  <c r="I393" i="1"/>
  <c r="I392" i="1" s="1"/>
  <c r="H393" i="1"/>
  <c r="H392" i="1" s="1"/>
  <c r="I396" i="1"/>
  <c r="H396" i="1"/>
  <c r="J394" i="1"/>
  <c r="J397" i="1"/>
  <c r="I387" i="1"/>
  <c r="I386" i="1" s="1"/>
  <c r="H387" i="1"/>
  <c r="H386" i="1" s="1"/>
  <c r="I390" i="1"/>
  <c r="I389" i="1" s="1"/>
  <c r="H390" i="1"/>
  <c r="H389" i="1" s="1"/>
  <c r="J391" i="1"/>
  <c r="I380" i="1"/>
  <c r="H380" i="1"/>
  <c r="I382" i="1"/>
  <c r="H382" i="1"/>
  <c r="I384" i="1"/>
  <c r="H384" i="1"/>
  <c r="J381" i="1"/>
  <c r="J383" i="1"/>
  <c r="J385" i="1"/>
  <c r="J388" i="1"/>
  <c r="J525" i="1" l="1"/>
  <c r="J524" i="1" s="1"/>
  <c r="J523" i="1" s="1"/>
  <c r="J901" i="1"/>
  <c r="I525" i="1"/>
  <c r="I524" i="1" s="1"/>
  <c r="I523" i="1" s="1"/>
  <c r="J387" i="1"/>
  <c r="J386" i="1" s="1"/>
  <c r="J753" i="1"/>
  <c r="J752" i="1" s="1"/>
  <c r="J751" i="1" s="1"/>
  <c r="J393" i="1"/>
  <c r="J392" i="1" s="1"/>
  <c r="J759" i="1"/>
  <c r="J758" i="1" s="1"/>
  <c r="J757" i="1" s="1"/>
  <c r="J384" i="1"/>
  <c r="J750" i="1"/>
  <c r="J749" i="1" s="1"/>
  <c r="J382" i="1"/>
  <c r="J748" i="1"/>
  <c r="J747" i="1" s="1"/>
  <c r="J390" i="1"/>
  <c r="J389" i="1" s="1"/>
  <c r="J756" i="1"/>
  <c r="J755" i="1" s="1"/>
  <c r="J754" i="1" s="1"/>
  <c r="J403" i="1"/>
  <c r="J402" i="1" s="1"/>
  <c r="J401" i="1" s="1"/>
  <c r="J769" i="1"/>
  <c r="J768" i="1" s="1"/>
  <c r="J767" i="1" s="1"/>
  <c r="J766" i="1" s="1"/>
  <c r="J765" i="1" s="1"/>
  <c r="J380" i="1"/>
  <c r="J746" i="1"/>
  <c r="J745" i="1" s="1"/>
  <c r="J396" i="1"/>
  <c r="J762" i="1"/>
  <c r="J761" i="1" s="1"/>
  <c r="J398" i="1"/>
  <c r="J764" i="1"/>
  <c r="J763" i="1" s="1"/>
  <c r="J407" i="1"/>
  <c r="J406" i="1" s="1"/>
  <c r="J405" i="1" s="1"/>
  <c r="J773" i="1"/>
  <c r="J772" i="1" s="1"/>
  <c r="J771" i="1" s="1"/>
  <c r="J770" i="1" s="1"/>
  <c r="I497" i="1"/>
  <c r="J497" i="1" s="1"/>
  <c r="I460" i="1"/>
  <c r="J460" i="1" s="1"/>
  <c r="H395" i="1"/>
  <c r="I511" i="1"/>
  <c r="I510" i="1" s="1"/>
  <c r="J514" i="1"/>
  <c r="J511" i="1" s="1"/>
  <c r="J510" i="1" s="1"/>
  <c r="I455" i="1"/>
  <c r="I454" i="1" s="1"/>
  <c r="I453" i="1" s="1"/>
  <c r="I395" i="1"/>
  <c r="I480" i="1"/>
  <c r="I479" i="1" s="1"/>
  <c r="I473" i="1" s="1"/>
  <c r="I432" i="1"/>
  <c r="I431" i="1" s="1"/>
  <c r="I420" i="1" s="1"/>
  <c r="I379" i="1"/>
  <c r="J475" i="1"/>
  <c r="J474" i="1" s="1"/>
  <c r="J437" i="1"/>
  <c r="J427" i="1"/>
  <c r="J426" i="1" s="1"/>
  <c r="J425" i="1" s="1"/>
  <c r="J455" i="1"/>
  <c r="J454" i="1" s="1"/>
  <c r="J453" i="1" s="1"/>
  <c r="J483" i="1"/>
  <c r="J480" i="1" s="1"/>
  <c r="J479" i="1" s="1"/>
  <c r="J440" i="1"/>
  <c r="H379" i="1"/>
  <c r="I330" i="1"/>
  <c r="H330" i="1"/>
  <c r="I332" i="1"/>
  <c r="H332" i="1"/>
  <c r="I336" i="1"/>
  <c r="I335" i="1" s="1"/>
  <c r="H336" i="1"/>
  <c r="H335" i="1" s="1"/>
  <c r="I341" i="1"/>
  <c r="I340" i="1" s="1"/>
  <c r="H341" i="1"/>
  <c r="H340" i="1" s="1"/>
  <c r="I346" i="1"/>
  <c r="I345" i="1" s="1"/>
  <c r="H346" i="1"/>
  <c r="H345" i="1" s="1"/>
  <c r="I349" i="1"/>
  <c r="H349" i="1"/>
  <c r="I351" i="1"/>
  <c r="H351" i="1"/>
  <c r="I366" i="1"/>
  <c r="I365" i="1" s="1"/>
  <c r="H366" i="1"/>
  <c r="H365" i="1" s="1"/>
  <c r="I369" i="1"/>
  <c r="I368" i="1" s="1"/>
  <c r="H369" i="1"/>
  <c r="H368" i="1" s="1"/>
  <c r="I372" i="1"/>
  <c r="I371" i="1" s="1"/>
  <c r="H372" i="1"/>
  <c r="H371" i="1" s="1"/>
  <c r="I375" i="1"/>
  <c r="I374" i="1" s="1"/>
  <c r="H375" i="1"/>
  <c r="H374" i="1" s="1"/>
  <c r="J331" i="1"/>
  <c r="J333" i="1"/>
  <c r="J698" i="1" s="1"/>
  <c r="J334" i="1"/>
  <c r="J699" i="1" s="1"/>
  <c r="J337" i="1"/>
  <c r="J342" i="1"/>
  <c r="J347" i="1"/>
  <c r="J350" i="1"/>
  <c r="J352" i="1"/>
  <c r="J367" i="1"/>
  <c r="J370" i="1"/>
  <c r="J373" i="1"/>
  <c r="J376" i="1"/>
  <c r="I288" i="1"/>
  <c r="I287" i="1" s="1"/>
  <c r="H288" i="1"/>
  <c r="I290" i="1"/>
  <c r="H290" i="1"/>
  <c r="I295" i="1"/>
  <c r="I294" i="1" s="1"/>
  <c r="H295" i="1"/>
  <c r="H294" i="1" s="1"/>
  <c r="J294" i="1" s="1"/>
  <c r="I300" i="1"/>
  <c r="I299" i="1" s="1"/>
  <c r="H300" i="1"/>
  <c r="H299" i="1" s="1"/>
  <c r="J299" i="1" s="1"/>
  <c r="H307" i="1"/>
  <c r="H313" i="1"/>
  <c r="I317" i="1"/>
  <c r="I316" i="1" s="1"/>
  <c r="H317" i="1"/>
  <c r="H316" i="1" s="1"/>
  <c r="H304" i="1" l="1"/>
  <c r="J304" i="1" s="1"/>
  <c r="J307" i="1"/>
  <c r="H310" i="1"/>
  <c r="J310" i="1" s="1"/>
  <c r="J313" i="1"/>
  <c r="I378" i="1"/>
  <c r="I377" i="1" s="1"/>
  <c r="J395" i="1"/>
  <c r="J379" i="1"/>
  <c r="J492" i="1"/>
  <c r="J760" i="1"/>
  <c r="J372" i="1"/>
  <c r="J371" i="1" s="1"/>
  <c r="J738" i="1"/>
  <c r="J737" i="1" s="1"/>
  <c r="J736" i="1" s="1"/>
  <c r="J349" i="1"/>
  <c r="J715" i="1"/>
  <c r="J714" i="1" s="1"/>
  <c r="J369" i="1"/>
  <c r="J368" i="1" s="1"/>
  <c r="J735" i="1"/>
  <c r="J734" i="1" s="1"/>
  <c r="J733" i="1" s="1"/>
  <c r="J346" i="1"/>
  <c r="J345" i="1" s="1"/>
  <c r="J712" i="1"/>
  <c r="J711" i="1" s="1"/>
  <c r="J710" i="1" s="1"/>
  <c r="J697" i="1"/>
  <c r="J366" i="1"/>
  <c r="J365" i="1" s="1"/>
  <c r="J732" i="1"/>
  <c r="J731" i="1" s="1"/>
  <c r="J730" i="1" s="1"/>
  <c r="J341" i="1"/>
  <c r="J340" i="1" s="1"/>
  <c r="J707" i="1"/>
  <c r="J706" i="1" s="1"/>
  <c r="J705" i="1" s="1"/>
  <c r="J330" i="1"/>
  <c r="J696" i="1"/>
  <c r="J695" i="1" s="1"/>
  <c r="J744" i="1"/>
  <c r="J743" i="1" s="1"/>
  <c r="J742" i="1" s="1"/>
  <c r="J375" i="1"/>
  <c r="J374" i="1" s="1"/>
  <c r="J741" i="1"/>
  <c r="J740" i="1" s="1"/>
  <c r="J739" i="1" s="1"/>
  <c r="J351" i="1"/>
  <c r="J717" i="1"/>
  <c r="J716" i="1" s="1"/>
  <c r="J336" i="1"/>
  <c r="J335" i="1" s="1"/>
  <c r="J702" i="1"/>
  <c r="J701" i="1" s="1"/>
  <c r="J700" i="1" s="1"/>
  <c r="I492" i="1"/>
  <c r="I539" i="1" s="1"/>
  <c r="I957" i="1" s="1"/>
  <c r="I956" i="1" s="1"/>
  <c r="I955" i="1" s="1"/>
  <c r="I954" i="1" s="1"/>
  <c r="J473" i="1"/>
  <c r="I329" i="1"/>
  <c r="H378" i="1"/>
  <c r="J432" i="1"/>
  <c r="J431" i="1" s="1"/>
  <c r="J420" i="1" s="1"/>
  <c r="H348" i="1"/>
  <c r="I348" i="1"/>
  <c r="H329" i="1"/>
  <c r="H287" i="1"/>
  <c r="J332" i="1"/>
  <c r="H320" i="1"/>
  <c r="H319" i="1" s="1"/>
  <c r="I320" i="1"/>
  <c r="I319" i="1" s="1"/>
  <c r="I286" i="1" s="1"/>
  <c r="I323" i="1"/>
  <c r="I322" i="1" s="1"/>
  <c r="H323" i="1"/>
  <c r="H322" i="1" s="1"/>
  <c r="I326" i="1"/>
  <c r="I325" i="1" s="1"/>
  <c r="H326" i="1"/>
  <c r="H325" i="1" s="1"/>
  <c r="J289" i="1"/>
  <c r="J291" i="1"/>
  <c r="J657" i="1" s="1"/>
  <c r="J292" i="1"/>
  <c r="J658" i="1" s="1"/>
  <c r="J293" i="1"/>
  <c r="J659" i="1" s="1"/>
  <c r="J296" i="1"/>
  <c r="J301" i="1"/>
  <c r="J318" i="1"/>
  <c r="J321" i="1"/>
  <c r="J324" i="1"/>
  <c r="J327" i="1"/>
  <c r="H278" i="1"/>
  <c r="H277" i="1" s="1"/>
  <c r="H276" i="1" s="1"/>
  <c r="J276" i="1" s="1"/>
  <c r="J279" i="1"/>
  <c r="I273" i="1"/>
  <c r="I272" i="1" s="1"/>
  <c r="H273" i="1"/>
  <c r="H272" i="1" s="1"/>
  <c r="I270" i="1"/>
  <c r="I269" i="1" s="1"/>
  <c r="H270" i="1"/>
  <c r="H269" i="1" s="1"/>
  <c r="I254" i="1"/>
  <c r="H254" i="1"/>
  <c r="I256" i="1"/>
  <c r="H256" i="1"/>
  <c r="J255" i="1"/>
  <c r="J257" i="1"/>
  <c r="J623" i="1" s="1"/>
  <c r="J258" i="1"/>
  <c r="J624" i="1" s="1"/>
  <c r="J271" i="1"/>
  <c r="J274" i="1"/>
  <c r="I249" i="1"/>
  <c r="I248" i="1" s="1"/>
  <c r="I247" i="1" s="1"/>
  <c r="H249" i="1"/>
  <c r="H248" i="1" s="1"/>
  <c r="H247" i="1" s="1"/>
  <c r="J250" i="1"/>
  <c r="J251" i="1"/>
  <c r="J617" i="1" s="1"/>
  <c r="I244" i="1"/>
  <c r="I243" i="1" s="1"/>
  <c r="I242" i="1" s="1"/>
  <c r="J245" i="1"/>
  <c r="H244" i="1"/>
  <c r="H243" i="1" s="1"/>
  <c r="H242" i="1" s="1"/>
  <c r="I237" i="1"/>
  <c r="I236" i="1" s="1"/>
  <c r="H237" i="1"/>
  <c r="H236" i="1" s="1"/>
  <c r="I239" i="1"/>
  <c r="H239" i="1"/>
  <c r="J238" i="1"/>
  <c r="J240" i="1"/>
  <c r="J606" i="1" s="1"/>
  <c r="J241" i="1"/>
  <c r="J607" i="1" s="1"/>
  <c r="I233" i="1"/>
  <c r="I232" i="1" s="1"/>
  <c r="I231" i="1" s="1"/>
  <c r="H233" i="1"/>
  <c r="H232" i="1" s="1"/>
  <c r="H231" i="1" s="1"/>
  <c r="I226" i="1"/>
  <c r="H226" i="1"/>
  <c r="I228" i="1"/>
  <c r="H228" i="1"/>
  <c r="I221" i="1"/>
  <c r="I220" i="1" s="1"/>
  <c r="H221" i="1"/>
  <c r="H220" i="1" s="1"/>
  <c r="J222" i="1"/>
  <c r="J227" i="1"/>
  <c r="J229" i="1"/>
  <c r="J234" i="1"/>
  <c r="J219" i="1"/>
  <c r="I218" i="1"/>
  <c r="I217" i="1" s="1"/>
  <c r="I216" i="1" s="1"/>
  <c r="H218" i="1"/>
  <c r="H217" i="1" s="1"/>
  <c r="H216" i="1" s="1"/>
  <c r="I214" i="1"/>
  <c r="I213" i="1" s="1"/>
  <c r="H214" i="1"/>
  <c r="H213" i="1" s="1"/>
  <c r="J215" i="1"/>
  <c r="I210" i="1"/>
  <c r="H211" i="1"/>
  <c r="H210" i="1" s="1"/>
  <c r="H205" i="1"/>
  <c r="J205" i="1" s="1"/>
  <c r="I203" i="1"/>
  <c r="H203" i="1"/>
  <c r="I199" i="1"/>
  <c r="H199" i="1"/>
  <c r="J202" i="1"/>
  <c r="J568" i="1" s="1"/>
  <c r="J204" i="1"/>
  <c r="J206" i="1"/>
  <c r="J572" i="1" s="1"/>
  <c r="J207" i="1"/>
  <c r="J573" i="1" s="1"/>
  <c r="J212" i="1"/>
  <c r="J578" i="1" s="1"/>
  <c r="J200" i="1"/>
  <c r="J566" i="1" s="1"/>
  <c r="J201" i="1"/>
  <c r="J567" i="1" s="1"/>
  <c r="I187" i="1"/>
  <c r="I186" i="1" s="1"/>
  <c r="I185" i="1" s="1"/>
  <c r="I193" i="1"/>
  <c r="I192" i="1" s="1"/>
  <c r="I191" i="1" s="1"/>
  <c r="H193" i="1"/>
  <c r="H192" i="1" s="1"/>
  <c r="H191" i="1" s="1"/>
  <c r="J196" i="1"/>
  <c r="J562" i="1" s="1"/>
  <c r="J378" i="1" l="1"/>
  <c r="J377" i="1" s="1"/>
  <c r="J571" i="1"/>
  <c r="I328" i="1"/>
  <c r="J348" i="1"/>
  <c r="J656" i="1"/>
  <c r="J329" i="1"/>
  <c r="J605" i="1"/>
  <c r="J622" i="1"/>
  <c r="J713" i="1"/>
  <c r="J221" i="1"/>
  <c r="J220" i="1" s="1"/>
  <c r="J588" i="1"/>
  <c r="J587" i="1" s="1"/>
  <c r="J586" i="1" s="1"/>
  <c r="J249" i="1"/>
  <c r="J248" i="1" s="1"/>
  <c r="J247" i="1" s="1"/>
  <c r="J616" i="1"/>
  <c r="J615" i="1" s="1"/>
  <c r="J614" i="1" s="1"/>
  <c r="J613" i="1" s="1"/>
  <c r="J270" i="1"/>
  <c r="J269" i="1" s="1"/>
  <c r="J637" i="1"/>
  <c r="J636" i="1" s="1"/>
  <c r="J635" i="1" s="1"/>
  <c r="J278" i="1"/>
  <c r="J277" i="1" s="1"/>
  <c r="J645" i="1"/>
  <c r="J644" i="1" s="1"/>
  <c r="J643" i="1" s="1"/>
  <c r="J642" i="1" s="1"/>
  <c r="J320" i="1"/>
  <c r="J319" i="1" s="1"/>
  <c r="J686" i="1"/>
  <c r="J685" i="1" s="1"/>
  <c r="J684" i="1" s="1"/>
  <c r="J300" i="1"/>
  <c r="J666" i="1"/>
  <c r="J665" i="1" s="1"/>
  <c r="J565" i="1"/>
  <c r="J203" i="1"/>
  <c r="J570" i="1"/>
  <c r="J569" i="1" s="1"/>
  <c r="J233" i="1"/>
  <c r="J232" i="1" s="1"/>
  <c r="J231" i="1" s="1"/>
  <c r="J600" i="1"/>
  <c r="J599" i="1" s="1"/>
  <c r="J598" i="1" s="1"/>
  <c r="J597" i="1" s="1"/>
  <c r="J244" i="1"/>
  <c r="J243" i="1" s="1"/>
  <c r="J242" i="1" s="1"/>
  <c r="J611" i="1"/>
  <c r="J610" i="1" s="1"/>
  <c r="J609" i="1" s="1"/>
  <c r="J608" i="1" s="1"/>
  <c r="J317" i="1"/>
  <c r="J316" i="1" s="1"/>
  <c r="J683" i="1"/>
  <c r="J682" i="1" s="1"/>
  <c r="J681" i="1" s="1"/>
  <c r="J295" i="1"/>
  <c r="J662" i="1"/>
  <c r="J661" i="1" s="1"/>
  <c r="J660" i="1" s="1"/>
  <c r="J288" i="1"/>
  <c r="J655" i="1"/>
  <c r="J654" i="1" s="1"/>
  <c r="J218" i="1"/>
  <c r="J217" i="1" s="1"/>
  <c r="J216" i="1" s="1"/>
  <c r="J585" i="1"/>
  <c r="J584" i="1" s="1"/>
  <c r="J583" i="1" s="1"/>
  <c r="J582" i="1" s="1"/>
  <c r="J228" i="1"/>
  <c r="J595" i="1"/>
  <c r="J594" i="1" s="1"/>
  <c r="J326" i="1"/>
  <c r="J325" i="1" s="1"/>
  <c r="J692" i="1"/>
  <c r="J691" i="1" s="1"/>
  <c r="J690" i="1" s="1"/>
  <c r="J679" i="1"/>
  <c r="J678" i="1" s="1"/>
  <c r="J675" i="1" s="1"/>
  <c r="J694" i="1"/>
  <c r="J214" i="1"/>
  <c r="J213" i="1" s="1"/>
  <c r="J579" i="1" s="1"/>
  <c r="J581" i="1"/>
  <c r="J580" i="1" s="1"/>
  <c r="J226" i="1"/>
  <c r="J593" i="1"/>
  <c r="J592" i="1" s="1"/>
  <c r="J237" i="1"/>
  <c r="J236" i="1" s="1"/>
  <c r="J604" i="1"/>
  <c r="J603" i="1" s="1"/>
  <c r="J602" i="1" s="1"/>
  <c r="J273" i="1"/>
  <c r="J272" i="1" s="1"/>
  <c r="J640" i="1"/>
  <c r="J639" i="1" s="1"/>
  <c r="J638" i="1" s="1"/>
  <c r="J254" i="1"/>
  <c r="J621" i="1"/>
  <c r="J620" i="1" s="1"/>
  <c r="J323" i="1"/>
  <c r="J322" i="1" s="1"/>
  <c r="J689" i="1"/>
  <c r="J688" i="1" s="1"/>
  <c r="J687" i="1" s="1"/>
  <c r="J673" i="1"/>
  <c r="J672" i="1" s="1"/>
  <c r="J669" i="1" s="1"/>
  <c r="H253" i="1"/>
  <c r="H252" i="1" s="1"/>
  <c r="H328" i="1"/>
  <c r="H377" i="1"/>
  <c r="J539" i="1"/>
  <c r="J957" i="1" s="1"/>
  <c r="J956" i="1" s="1"/>
  <c r="J955" i="1" s="1"/>
  <c r="J954" i="1" s="1"/>
  <c r="I198" i="1"/>
  <c r="I197" i="1" s="1"/>
  <c r="I184" i="1" s="1"/>
  <c r="I225" i="1"/>
  <c r="I224" i="1" s="1"/>
  <c r="I223" i="1" s="1"/>
  <c r="H235" i="1"/>
  <c r="H230" i="1" s="1"/>
  <c r="H286" i="1"/>
  <c r="I235" i="1"/>
  <c r="I230" i="1" s="1"/>
  <c r="H225" i="1"/>
  <c r="H224" i="1" s="1"/>
  <c r="H223" i="1" s="1"/>
  <c r="I253" i="1"/>
  <c r="H198" i="1"/>
  <c r="H197" i="1" s="1"/>
  <c r="J211" i="1"/>
  <c r="J199" i="1"/>
  <c r="J239" i="1"/>
  <c r="J256" i="1"/>
  <c r="J290" i="1"/>
  <c r="H187" i="1"/>
  <c r="H186" i="1" s="1"/>
  <c r="H185" i="1" s="1"/>
  <c r="J188" i="1"/>
  <c r="J554" i="1" s="1"/>
  <c r="J189" i="1"/>
  <c r="J555" i="1" s="1"/>
  <c r="J190" i="1"/>
  <c r="J556" i="1" s="1"/>
  <c r="J194" i="1"/>
  <c r="J560" i="1" s="1"/>
  <c r="J195" i="1"/>
  <c r="J561" i="1" s="1"/>
  <c r="J653" i="1" l="1"/>
  <c r="J286" i="1"/>
  <c r="I275" i="1"/>
  <c r="J230" i="1"/>
  <c r="J693" i="1"/>
  <c r="I252" i="1"/>
  <c r="I246" i="1" s="1"/>
  <c r="J328" i="1"/>
  <c r="J235" i="1"/>
  <c r="J619" i="1"/>
  <c r="J618" i="1" s="1"/>
  <c r="J559" i="1"/>
  <c r="J558" i="1" s="1"/>
  <c r="J557" i="1" s="1"/>
  <c r="J225" i="1"/>
  <c r="J224" i="1" s="1"/>
  <c r="J223" i="1" s="1"/>
  <c r="J287" i="1"/>
  <c r="J601" i="1"/>
  <c r="J596" i="1" s="1"/>
  <c r="J553" i="1"/>
  <c r="J552" i="1" s="1"/>
  <c r="J551" i="1" s="1"/>
  <c r="J253" i="1"/>
  <c r="J210" i="1"/>
  <c r="J198" i="1" s="1"/>
  <c r="J197" i="1" s="1"/>
  <c r="J577" i="1"/>
  <c r="J576" i="1" s="1"/>
  <c r="J564" i="1" s="1"/>
  <c r="J563" i="1" s="1"/>
  <c r="J591" i="1"/>
  <c r="J590" i="1" s="1"/>
  <c r="J589" i="1" s="1"/>
  <c r="H184" i="1"/>
  <c r="H246" i="1"/>
  <c r="H275" i="1"/>
  <c r="J187" i="1"/>
  <c r="J186" i="1" s="1"/>
  <c r="J185" i="1" s="1"/>
  <c r="J193" i="1"/>
  <c r="J192" i="1" s="1"/>
  <c r="J191" i="1" s="1"/>
  <c r="J145" i="1"/>
  <c r="J144" i="1" s="1"/>
  <c r="J143" i="1" s="1"/>
  <c r="J171" i="1"/>
  <c r="I171" i="1"/>
  <c r="J154" i="1"/>
  <c r="I154" i="1"/>
  <c r="I153" i="1" s="1"/>
  <c r="J151" i="1"/>
  <c r="I151" i="1"/>
  <c r="I150" i="1" s="1"/>
  <c r="I145" i="1"/>
  <c r="I144" i="1" s="1"/>
  <c r="I143" i="1" s="1"/>
  <c r="J134" i="1"/>
  <c r="I134" i="1"/>
  <c r="I168" i="1"/>
  <c r="J166" i="1"/>
  <c r="I166" i="1"/>
  <c r="J162" i="1"/>
  <c r="I162" i="1"/>
  <c r="J160" i="1"/>
  <c r="I160" i="1"/>
  <c r="I157" i="1"/>
  <c r="I138" i="1"/>
  <c r="J121" i="1"/>
  <c r="J120" i="1" s="1"/>
  <c r="I120" i="1"/>
  <c r="H120" i="1"/>
  <c r="J113" i="1"/>
  <c r="J114" i="1"/>
  <c r="J115" i="1"/>
  <c r="J116" i="1"/>
  <c r="J119" i="1"/>
  <c r="J112" i="1"/>
  <c r="J111" i="1"/>
  <c r="J110" i="1"/>
  <c r="J109" i="1"/>
  <c r="I108" i="1"/>
  <c r="H108" i="1"/>
  <c r="J104" i="1"/>
  <c r="J103" i="1" s="1"/>
  <c r="I103" i="1"/>
  <c r="H103" i="1"/>
  <c r="J98" i="1"/>
  <c r="J97" i="1" s="1"/>
  <c r="I97" i="1"/>
  <c r="H97" i="1"/>
  <c r="J96" i="1"/>
  <c r="J95" i="1" s="1"/>
  <c r="I95" i="1"/>
  <c r="H95" i="1"/>
  <c r="J94" i="1"/>
  <c r="J93" i="1"/>
  <c r="I92" i="1"/>
  <c r="H92" i="1"/>
  <c r="J90" i="1"/>
  <c r="J89" i="1"/>
  <c r="I88" i="1"/>
  <c r="I87" i="1" s="1"/>
  <c r="H88" i="1"/>
  <c r="H87" i="1" s="1"/>
  <c r="J85" i="1"/>
  <c r="J86" i="1"/>
  <c r="J84" i="1"/>
  <c r="I83" i="1"/>
  <c r="I82" i="1" s="1"/>
  <c r="H83" i="1"/>
  <c r="H82" i="1" s="1"/>
  <c r="J80" i="1"/>
  <c r="J79" i="1"/>
  <c r="I78" i="1"/>
  <c r="H78" i="1"/>
  <c r="J76" i="1"/>
  <c r="H75" i="1"/>
  <c r="H74" i="1" s="1"/>
  <c r="J641" i="1" l="1"/>
  <c r="J275" i="1"/>
  <c r="I409" i="1"/>
  <c r="J252" i="1"/>
  <c r="J246" i="1" s="1"/>
  <c r="J612" i="1"/>
  <c r="I101" i="1"/>
  <c r="H101" i="1"/>
  <c r="J550" i="1"/>
  <c r="H91" i="1"/>
  <c r="H409" i="1"/>
  <c r="F20" i="1" s="1"/>
  <c r="J184" i="1"/>
  <c r="I165" i="1"/>
  <c r="I164" i="1" s="1"/>
  <c r="J153" i="1"/>
  <c r="I149" i="1"/>
  <c r="I147" i="1" s="1"/>
  <c r="I133" i="1" s="1"/>
  <c r="H102" i="1"/>
  <c r="I156" i="1"/>
  <c r="I81" i="1"/>
  <c r="I77" i="1" s="1"/>
  <c r="I102" i="1"/>
  <c r="J78" i="1"/>
  <c r="J83" i="1"/>
  <c r="J82" i="1" s="1"/>
  <c r="J157" i="1"/>
  <c r="J156" i="1" s="1"/>
  <c r="J150" i="1"/>
  <c r="J138" i="1"/>
  <c r="J168" i="1"/>
  <c r="J165" i="1" s="1"/>
  <c r="J164" i="1" s="1"/>
  <c r="J75" i="1"/>
  <c r="J88" i="1"/>
  <c r="J87" i="1" s="1"/>
  <c r="J92" i="1"/>
  <c r="H81" i="1"/>
  <c r="H77" i="1" s="1"/>
  <c r="I91" i="1"/>
  <c r="J108" i="1"/>
  <c r="H73" i="1"/>
  <c r="J74" i="1"/>
  <c r="J72" i="1"/>
  <c r="J70" i="1"/>
  <c r="J71" i="1"/>
  <c r="J69" i="1"/>
  <c r="I68" i="1"/>
  <c r="H68" i="1"/>
  <c r="J60" i="1"/>
  <c r="J67" i="1"/>
  <c r="J65" i="1"/>
  <c r="J66" i="1"/>
  <c r="J64" i="1"/>
  <c r="J62" i="1"/>
  <c r="J61" i="1"/>
  <c r="J57" i="1"/>
  <c r="J58" i="1"/>
  <c r="J56" i="1"/>
  <c r="I63" i="1"/>
  <c r="I59" i="1"/>
  <c r="I55" i="1"/>
  <c r="H63" i="1"/>
  <c r="H59" i="1"/>
  <c r="H55" i="1"/>
  <c r="J101" i="1" l="1"/>
  <c r="J409" i="1"/>
  <c r="B21" i="1" s="1"/>
  <c r="J774" i="1"/>
  <c r="J91" i="1"/>
  <c r="J149" i="1"/>
  <c r="J147" i="1" s="1"/>
  <c r="J133" i="1" s="1"/>
  <c r="J132" i="1" s="1"/>
  <c r="I132" i="1"/>
  <c r="I174" i="1" s="1"/>
  <c r="I953" i="1" s="1"/>
  <c r="I952" i="1" s="1"/>
  <c r="I951" i="1" s="1"/>
  <c r="I950" i="1" s="1"/>
  <c r="I938" i="1" s="1"/>
  <c r="H54" i="1"/>
  <c r="H53" i="1" s="1"/>
  <c r="H52" i="1" s="1"/>
  <c r="H122" i="1" s="1"/>
  <c r="F18" i="1" s="1"/>
  <c r="J55" i="1"/>
  <c r="J81" i="1"/>
  <c r="J77" i="1" s="1"/>
  <c r="J102" i="1"/>
  <c r="I54" i="1"/>
  <c r="I53" i="1" s="1"/>
  <c r="I52" i="1" s="1"/>
  <c r="I122" i="1" s="1"/>
  <c r="J63" i="1"/>
  <c r="J59" i="1"/>
  <c r="J73" i="1"/>
  <c r="J68" i="1"/>
  <c r="J929" i="1" l="1"/>
  <c r="J928" i="1" s="1"/>
  <c r="J927" i="1" s="1"/>
  <c r="J926" i="1" s="1"/>
  <c r="J54" i="1"/>
  <c r="J53" i="1" s="1"/>
  <c r="J52" i="1" s="1"/>
  <c r="J122" i="1" s="1"/>
  <c r="J174" i="1"/>
  <c r="J953" i="1" s="1"/>
  <c r="J952" i="1" s="1"/>
  <c r="J951" i="1" s="1"/>
  <c r="J950" i="1" s="1"/>
  <c r="J938" i="1" s="1"/>
  <c r="B19" i="1" l="1"/>
  <c r="J925" i="1"/>
  <c r="J924" i="1" s="1"/>
  <c r="J923" i="1" s="1"/>
  <c r="J922" i="1" s="1"/>
  <c r="J910" i="1" s="1"/>
</calcChain>
</file>

<file path=xl/sharedStrings.xml><?xml version="1.0" encoding="utf-8"?>
<sst xmlns="http://schemas.openxmlformats.org/spreadsheetml/2006/main" count="3429" uniqueCount="450">
  <si>
    <t>СОВЕТ ДЕПУТАТОВ</t>
  </si>
  <si>
    <t>РАБОЧЕГО ПОСЕЛКА КОЛЫВАНЬ</t>
  </si>
  <si>
    <t>КОЛЫВАНСКОГО РАЙОНА</t>
  </si>
  <si>
    <t>НОВОСИБИРСКОЙ ОБЛАСТИ</t>
  </si>
  <si>
    <t>(пятого созыва)</t>
  </si>
  <si>
    <t>РЕШЕНИЕ</t>
  </si>
  <si>
    <t>№</t>
  </si>
  <si>
    <t xml:space="preserve">О внесении изменений                                                          В решение сессии от 26.12.2018г № 1                                                                «О бюджете муниципального образования         рабочий поселок Колывань Колыванского района Новосибирской области                                                                                        на 2019 год  и на плановый период 2020 и 2021 годов»
</t>
  </si>
  <si>
    <t xml:space="preserve">            В соответствии с Бюджетным кодексом Российской Федерации,  Федеральным законом от 06.10.2003 года № 131 –ФЗ «Об общих принципах организации местного самоуправления в Российской Федерации», Законом Новосибирской области «Об областном бюджете Новосибирской области на 2019 год и на плановый период 2020 и 2021 годов», Законом Новосибирской области  «О бюджетном процессе  в Новосибирской области», Положением  «О бюджетном процессе в муниципальном образовании рабочий поселок Колывань Колыванского района Новосибирской области», в соответствии с Уставом рабочего поселка Колывань Колыванского района Новосибирской области,  Совет депутатов</t>
  </si>
  <si>
    <t>РЕШИЛ:</t>
  </si>
  <si>
    <t>1.     Внести следующие изменения в решение сессии от 26.12.2018г № 1  « О бюджете  муниципального образования рабочий поселок Колывань Колыванского района Новосибирской области  на 2019 год и на плановый период 2020 и 2021 годов», далее «решение»</t>
  </si>
  <si>
    <t>заменить цифрами</t>
  </si>
  <si>
    <r>
      <t xml:space="preserve">1.3. </t>
    </r>
    <r>
      <rPr>
        <sz val="14"/>
        <color theme="1"/>
        <rFont val="Times New Roman"/>
        <family val="1"/>
        <charset val="204"/>
      </rPr>
      <t xml:space="preserve">В подпункте 1.2 пункта 1 решения цифры </t>
    </r>
  </si>
  <si>
    <t>79308.18472</t>
  </si>
  <si>
    <r>
      <t>1.4</t>
    </r>
    <r>
      <rPr>
        <sz val="14"/>
        <color theme="1"/>
        <rFont val="Times New Roman"/>
        <family val="1"/>
        <charset val="204"/>
      </rPr>
      <t xml:space="preserve"> В подпункте 2.2 пункта 2 решения цифры </t>
    </r>
  </si>
  <si>
    <t>1. Администрации рабочего поселка Колывань разработать и принять соответствующие нормативные документы.</t>
  </si>
  <si>
    <t>3. Направить решение Главе рабочего поселка Колывань для подписания и обнародования.</t>
  </si>
  <si>
    <t>4. Опубликовать настоящее Решение в периодическом печатном издании органов местного самоуправления рабочего поселка Колывань Колыванского района Новосибирской области «Муниципальный Вестник» и разместить его на официальном сайте Администрации рабочего поселка Колывань Колыванского района Новосибирской области www.admkolyvan.ru в сети интернет.</t>
  </si>
  <si>
    <t>5.  Решение вступает в силу после официального опубликования.</t>
  </si>
  <si>
    <t>6. Контроль за исполнением настоящего решения возложить на постоянную депутатскую комиссию по бюджетной и финансовой политике (Гладий С.Б.).</t>
  </si>
  <si>
    <r>
      <t>1.2.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В подпункте 2.1 пункта 2 решения цифры </t>
    </r>
  </si>
  <si>
    <t xml:space="preserve"> 1.1. В подпункте 1.1 пункта 1 решения цифры </t>
  </si>
  <si>
    <t xml:space="preserve">Глава   рабочего поселка Колывань       </t>
  </si>
  <si>
    <t>Н.Б. Сурдина</t>
  </si>
  <si>
    <t>Председатель Совета депутатов рабочего поселка Колывань</t>
  </si>
  <si>
    <t>Н.З. Лелоюр</t>
  </si>
  <si>
    <t>Приложение № 1</t>
  </si>
  <si>
    <t>Совета депутатов рабочего посёлка Колывань</t>
  </si>
  <si>
    <t>Таблица 1</t>
  </si>
  <si>
    <t>Доходная часть бюджета муниципального образования</t>
  </si>
  <si>
    <t xml:space="preserve"> рабочий поселок Колывань на 2019 год.</t>
  </si>
  <si>
    <r>
      <t> </t>
    </r>
    <r>
      <rPr>
        <b/>
        <sz val="9"/>
        <color theme="1"/>
        <rFont val="Times New Roman"/>
        <family val="1"/>
        <charset val="204"/>
      </rPr>
      <t>Наименование групп, подгрупп,              статей доходов</t>
    </r>
  </si>
  <si>
    <t>ГРБС</t>
  </si>
  <si>
    <t>НАЛОГОВЫЕ И НЕНАЛОГОВЫЕ ДОХОДЫ</t>
  </si>
  <si>
    <t>Код бюджетной классификации Российской Федерации</t>
  </si>
  <si>
    <t>Сумма</t>
  </si>
  <si>
    <t>Изменения</t>
  </si>
  <si>
    <t>Сумма к утвержде нию</t>
  </si>
  <si>
    <t>Налоговые доходы</t>
  </si>
  <si>
    <t>НАЛОГИ НА ПРИБЫЛЬ, ДОХОДЫ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</si>
  <si>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9"/>
        <color rgb="FF0000FF"/>
        <rFont val="Times New Roman"/>
        <family val="1"/>
        <charset val="204"/>
      </rPr>
      <t>статьями 227</t>
    </r>
    <r>
      <rPr>
        <sz val="9"/>
        <color theme="1"/>
        <rFont val="Times New Roman"/>
        <family val="1"/>
        <charset val="204"/>
      </rPr>
      <t xml:space="preserve">, </t>
    </r>
    <r>
      <rPr>
        <sz val="9"/>
        <color rgb="FF0000FF"/>
        <rFont val="Times New Roman"/>
        <family val="1"/>
        <charset val="204"/>
      </rPr>
      <t>227.1</t>
    </r>
    <r>
      <rPr>
        <sz val="9"/>
        <color theme="1"/>
        <rFont val="Times New Roman"/>
        <family val="1"/>
        <charset val="204"/>
      </rPr>
      <t xml:space="preserve"> и </t>
    </r>
    <r>
      <rPr>
        <sz val="9"/>
        <color rgb="FF0000FF"/>
        <rFont val="Times New Roman"/>
        <family val="1"/>
        <charset val="204"/>
      </rPr>
      <t>228</t>
    </r>
    <r>
      <rPr>
        <sz val="9"/>
        <color theme="1"/>
        <rFont val="Times New Roman"/>
        <family val="1"/>
        <charset val="204"/>
      </rPr>
      <t xml:space="preserve"> Налогового кодекса Российской Федерации</t>
    </r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</si>
  <si>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</si>
  <si>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</si>
  <si>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 (суммы денежных взысканий (штрафов) по соответствующему платежу согласно законодательству РФ)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</si>
  <si>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РФ</t>
  </si>
  <si>
    <t xml:space="preserve">НДФЛ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кабинеты,и других лиц, занимающихся частной практикой в соответствии со статьей 227 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</si>
  <si>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кабинеты,и других лиц, занимающихся частной практикой в соответствии со статьей 227  Налогового кодекса РФ (суммы денежных взысканий (штрафов) по соответствующему платежу согласно законодательству РФ)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</si>
  <si>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кабинеты,и других лиц, занимающихся частной практикой в соответствии со статьей 227  Налогового кодекса РФ (прочие поступления)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</si>
  <si>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</si>
  <si>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НДФЛ с доходов, полученных физическими лицами в соответствии со статьей 228 Налогового кодекса РФ (сумма платежа (перерасчеты, недоимка и задолженность по соответствующему платежу, в том числе по отмененному) 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</si>
  <si>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</si>
  <si>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</si>
  <si>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 227.1 Налогового кодекса РФ</t>
  </si>
  <si>
    <t>101 020 10 01 0000 110</t>
  </si>
  <si>
    <t>101 020 10 01 1000 110</t>
  </si>
  <si>
    <t>101 020 10 01 2100 110</t>
  </si>
  <si>
    <t>101 020 10 01 3000 110</t>
  </si>
  <si>
    <t>101 020 20 01 0000 110</t>
  </si>
  <si>
    <t>101 020 20 01 1000 110</t>
  </si>
  <si>
    <t>101 020 20 01 3000 110</t>
  </si>
  <si>
    <t>101 020 20 01 4000 110</t>
  </si>
  <si>
    <t>101 120 30 01 0000 110</t>
  </si>
  <si>
    <t>101 020 30 01 1000 110</t>
  </si>
  <si>
    <t>101 020 30 01 2100 110</t>
  </si>
  <si>
    <t>101 020 30 01 3000 110</t>
  </si>
  <si>
    <t>101 020 40 01 0000 110</t>
  </si>
  <si>
    <t>101 000 00 00  0000 000</t>
  </si>
  <si>
    <t xml:space="preserve">АКЦИЗЫ по подакцизным товарам (продукции), производимым на территории Российской Федерации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</si>
  <si>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</si>
  <si>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</si>
  <si>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</si>
  <si>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</si>
  <si>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103 022 31 01 0000 110 </t>
  </si>
  <si>
    <t xml:space="preserve">103 022 41 01 0000 110 </t>
  </si>
  <si>
    <t>103 022 51 01 0000 110</t>
  </si>
  <si>
    <t>103 022 61 01 0000 110</t>
  </si>
  <si>
    <t>103 020 00 00 0000 000</t>
  </si>
  <si>
    <t>НАЛОГИ НА СОВОКУПНЫЙ ДОХОД</t>
  </si>
  <si>
    <t>Единый сельскохозяйственный налог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</si>
  <si>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</si>
  <si>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105 000 00 00 0000 000</t>
  </si>
  <si>
    <t>105 030 00 01 0000 110</t>
  </si>
  <si>
    <t>105 030 10 01 0000 110</t>
  </si>
  <si>
    <t>105 030 10 01 1000 110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</si>
  <si>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</si>
  <si>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</si>
  <si>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   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</si>
  <si>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     </t>
  </si>
  <si>
    <t>106 000 00 00 0000 000</t>
  </si>
  <si>
    <t>106 010 30 13 1000 110</t>
  </si>
  <si>
    <t>106 010 30 13 2100 110</t>
  </si>
  <si>
    <t>106 010 30 13 0000 110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</si>
  <si>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</si>
  <si>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</si>
  <si>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</si>
  <si>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 xml:space="preserve">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</si>
  <si>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Земельный налог с организаций, обладающих земельным участком, расположенным в границах  городских  поселений  (пени по соответствующему платежу)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</si>
  <si>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Земельный налог с организаций, обладающих земельным участком, расположенным в границах городских поселений  (суммы денежных взысканий (штрафов) по соответствующему платежу согласно законодательству Российской Федерации)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</si>
  <si>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106 060 00 00 0000 110</t>
  </si>
  <si>
    <t>106 060 33 13 0000 110</t>
  </si>
  <si>
    <t>106 060 33 13 1000 110</t>
  </si>
  <si>
    <t>106 060 33 13 2100 110</t>
  </si>
  <si>
    <t>106 060 33 13 3000 110</t>
  </si>
  <si>
    <t>106 060 30 00 0000 110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</si>
  <si>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</si>
  <si>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</si>
  <si>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Земельный налог с физических лиц, обладающих земельным участком, расположенным в границах городских  поселений  (сумма платежа (перерасчеты, недоимка и задолженность по соответствующему платежу, в том числе по отмененному)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</si>
  <si>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Земельный налог с физических лиц, обладающих земельным участком, расположенным в границах городских поселений  (пени по соответствующему платежу)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</si>
  <si>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106 060 40 00 000 110</t>
  </si>
  <si>
    <t>106 060 43 13 0000 110</t>
  </si>
  <si>
    <t>106 060 43 13 1000 110</t>
  </si>
  <si>
    <t>106 060 43 13 2100 110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</si>
  <si>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</si>
  <si>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</si>
  <si>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</si>
  <si>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</si>
  <si>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111 000 00 00 0000 000</t>
  </si>
  <si>
    <t>111 050 35 13 0000 120</t>
  </si>
  <si>
    <t>111 050 15 13 0000 120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</si>
  <si>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</si>
  <si>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городских поселений</t>
  </si>
  <si>
    <t>012</t>
  </si>
  <si>
    <t>013</t>
  </si>
  <si>
    <t>113 000 00 00 0000 000</t>
  </si>
  <si>
    <t>113 019 95 13 0000 130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</si>
  <si>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</si>
  <si>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</si>
  <si>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114 000 00 00 0000 000</t>
  </si>
  <si>
    <t>114 060 13 13 0000 430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</si>
  <si>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</si>
  <si>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</si>
  <si>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</si>
  <si>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поселений на выравнивание бюджетной обеспеченности</t>
  </si>
  <si>
    <t>200 000 00 00 0000 000</t>
  </si>
  <si>
    <t>202 000 00 00 0000 000</t>
  </si>
  <si>
    <t>202 100 00 00 0000 150</t>
  </si>
  <si>
    <t>202 150 01 13 0000 150</t>
  </si>
  <si>
    <t>Субвенции бюджетам субъектов Российской Федерации и муниципальных образований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</si>
  <si>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</si>
  <si>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r>
      <t xml:space="preserve">Субвенции бюджетам </t>
    </r>
    <r>
      <rPr>
        <sz val="9"/>
        <color rgb="FF000000"/>
        <rFont val="Times New Roman"/>
        <family val="1"/>
        <charset val="204"/>
      </rPr>
      <t>городских</t>
    </r>
    <r>
      <rPr>
        <sz val="9"/>
        <color theme="1"/>
        <rFont val="Times New Roman"/>
        <family val="1"/>
        <charset val="204"/>
      </rPr>
      <t xml:space="preserve"> поселений на выполнение передаваемых полномочий субъектов Российской Федерации</t>
    </r>
  </si>
  <si>
    <t>202 300 00 00 0000 150</t>
  </si>
  <si>
    <t>202 351 18 13 0000 150</t>
  </si>
  <si>
    <t>202 300 24 13 0000 150</t>
  </si>
  <si>
    <t>Иные межбюджетные трансферты</t>
  </si>
  <si>
    <t>Прочие межбюджетные трансферты бюджетам городских поселений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2014 - 2019 годы"</t>
  </si>
  <si>
    <t xml:space="preserve">Прочие межбюджетные трансферты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 (Благоустройство общественных пространств)                  </t>
  </si>
  <si>
    <t>Прочие межбюджетные трансферты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(благоустройство дворовых территорий)</t>
  </si>
  <si>
    <t>202 400 00 00 0000 000</t>
  </si>
  <si>
    <t>202 499 99 13 0000 151</t>
  </si>
  <si>
    <t>Прочие межбюджетные трансферты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</si>
  <si>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Иные межбюджетные трансферты на реализацию мероприятий по обеспечению населения топливом</t>
  </si>
  <si>
    <t>Прочие МБТ (Субсидии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2015 - 2020 годах")</t>
  </si>
  <si>
    <t>Прочие безвозмездные поступления</t>
  </si>
  <si>
    <t>Прочие безвозмездные поступления в бюджеты городских поселений</t>
  </si>
  <si>
    <t>207 000 00 00 0000 000</t>
  </si>
  <si>
    <t>207 050 30 13 0000 180</t>
  </si>
  <si>
    <t>ВСЕГО ДОХОДОВ</t>
  </si>
  <si>
    <t>Таблица 2</t>
  </si>
  <si>
    <t xml:space="preserve"> рабочий поселок Колывань Колыванского района Новосибирской области на 2020 и 2021 </t>
  </si>
  <si>
    <t>годы</t>
  </si>
  <si>
    <t>Сумма на 2021 год</t>
  </si>
  <si>
    <t>Сумма на 2020 год</t>
  </si>
  <si>
    <t>Наименование групп, подгрупп, статей доходов</t>
  </si>
  <si>
    <t>182</t>
  </si>
  <si>
    <t xml:space="preserve"> 1.5. приложение№ 6  решения изложить в редакции, согласно  приложения №3 к настоящему решению.</t>
  </si>
  <si>
    <t>Приложение № 2</t>
  </si>
  <si>
    <t xml:space="preserve">Распределение бюджетных ассигнований по разделам, подразделам, целевым статьям, </t>
  </si>
  <si>
    <t>группам (группам и подгруппам) видов расходов классификации расходов бюджетов на  2019 год</t>
  </si>
  <si>
    <t>Исправление</t>
  </si>
  <si>
    <t>ВР</t>
  </si>
  <si>
    <t>РЗ</t>
  </si>
  <si>
    <t>ПР</t>
  </si>
  <si>
    <t>ЦСР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</si>
  <si>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</si>
  <si>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</si>
  <si>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</si>
  <si>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</t>
  </si>
  <si>
    <t>02</t>
  </si>
  <si>
    <t>Высшее должностное лицо муниципального образования</t>
  </si>
  <si>
    <t>99.0.00.1001.0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</si>
  <si>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</si>
  <si>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</si>
  <si>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99.0.00.7051.0</t>
  </si>
  <si>
    <t>Расходы на выплаты персоналу государственных (муниципальных) органов (Госфинансы)</t>
  </si>
  <si>
    <t>Расходы на выплаты персоналу государственных (муниципальных) органов (Софинансирование)</t>
  </si>
  <si>
    <t>99.0.00.S051.0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</si>
  <si>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</si>
  <si>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</si>
  <si>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</si>
  <si>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99.0.00.1002.0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</si>
  <si>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</si>
  <si>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</si>
  <si>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</si>
  <si>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99.0.00.1003.0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</si>
  <si>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</si>
  <si>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</si>
  <si>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</si>
  <si>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Исполнение судебных актов</t>
  </si>
  <si>
    <t xml:space="preserve">Уплата налогов, сборов и иных платежей 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</si>
  <si>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</si>
  <si>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Иные закупки товаров, работ и услуг для обеспечения госу-ных (муниципальных) нужд</t>
  </si>
  <si>
    <t>99.0.00.7019.0</t>
  </si>
  <si>
    <t>Обеспечение деятельности финансовых, налоговых и таможенных органов и органов финансового (фин.-бюджетного) надзора</t>
  </si>
  <si>
    <t>06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</si>
  <si>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гос-ми внебюджетными фондами</t>
  </si>
  <si>
    <t>99.0.00.1004.0</t>
  </si>
  <si>
    <t>Резервные фонды</t>
  </si>
  <si>
    <t>11</t>
  </si>
  <si>
    <t>Резервные фонды местных администраций</t>
  </si>
  <si>
    <t>Резервные средства</t>
  </si>
  <si>
    <t>99.0.00.1008.0</t>
  </si>
  <si>
    <t>Другие общегосударственные вопросы</t>
  </si>
  <si>
    <t>13</t>
  </si>
  <si>
    <t>Управление государственной (муниципальной) собственностью</t>
  </si>
  <si>
    <t xml:space="preserve"> Иные закупки товаров, работ и услуг для обеспечения государственных (муниципальных) нужд</t>
  </si>
  <si>
    <t>99.0.00.1009.0</t>
  </si>
  <si>
    <t>Национальная оборона</t>
  </si>
  <si>
    <t>Мобилизационная и вневойсковая подготовка</t>
  </si>
  <si>
    <t xml:space="preserve">Осуществление первичного воинского учета на территориях, где отсутствуют военные комиссариаты </t>
  </si>
  <si>
    <t xml:space="preserve">Иные закупки товаров, работ и услуг для обеспечения государственных </t>
  </si>
  <si>
    <t>99.0.00.5118.0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</si>
  <si>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</si>
  <si>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</si>
  <si>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характера, гражданская оборона</t>
  </si>
  <si>
    <t>09</t>
  </si>
  <si>
    <t>99.0.00.1101.0</t>
  </si>
  <si>
    <t>Обеспечение пожарной безопасности</t>
  </si>
  <si>
    <t>10</t>
  </si>
  <si>
    <t>Мероприятия по обеспечению пожарной безопасности</t>
  </si>
  <si>
    <r>
      <t>Иные межбюджетные трансферты на 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на 2019 год»</t>
    </r>
  </si>
  <si>
    <r>
      <t>Иные межбюджетные трансферты на 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на 2019 год» (Софинансирование)</t>
    </r>
  </si>
  <si>
    <t>99.0.00.1106.0</t>
  </si>
  <si>
    <t>99.0.00.7033.0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</si>
  <si>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</si>
  <si>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</si>
  <si>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14</t>
  </si>
  <si>
    <t>99.0.00.1102.0</t>
  </si>
  <si>
    <t>Национальная экономика</t>
  </si>
  <si>
    <t>Транспорт</t>
  </si>
  <si>
    <t>Мероприятия по обеспечению пассажирских перевозок на территории поселения</t>
  </si>
  <si>
    <t>Мероприятия по обеспечению пассажирских перевозок на территории поселения (субсидия)</t>
  </si>
  <si>
    <t>08</t>
  </si>
  <si>
    <t>99.0.00.1203.0</t>
  </si>
  <si>
    <t>Дорожное хозяйство (дорожные фонды)</t>
  </si>
  <si>
    <t>Ремонт и содержание дорог</t>
  </si>
  <si>
    <t>Реализация мероприятий государственной программы Новосибирской области «Развитие автомобильных дорог регионального, межмуниципального и местного значения в Новосибирской области на 2015-2022 годы»</t>
  </si>
  <si>
    <t>Реализация мероприятий государственной программы Новосибирской области «Развитие автомобильных дорог регионального, межмуниципального и местного значения в Новосибирской области на 2015-2022 годы», софинансирование за счет средств местного бюджета</t>
  </si>
  <si>
    <t>99.0.00.1205.0</t>
  </si>
  <si>
    <t>99.0.00.7076.0</t>
  </si>
  <si>
    <t>99.0.00.S076.0</t>
  </si>
  <si>
    <t>Жилищно-коммунальное хозяйство</t>
  </si>
  <si>
    <t>Жилищное хозяйство</t>
  </si>
  <si>
    <t>Мероприятия в области жилищного хозяйства</t>
  </si>
  <si>
    <t>Коммунальное хозяйство</t>
  </si>
  <si>
    <t>Мероприятия в области коммунального хозяйства</t>
  </si>
  <si>
    <t>Уплата налогов, сборов и иных платежей</t>
  </si>
  <si>
    <t>Мероприятия, направленные на устранение ситуации, связанной с нарушением режима бесперебойного обеспечения питьевой водой населения р.п. Колывань за счет финансовой поддержки Фонда модернизации и развития ЖКХ</t>
  </si>
  <si>
    <t>Бюджетные инвестиции</t>
  </si>
  <si>
    <t xml:space="preserve">Бюджетные инвестиции в объекты муниципальной собственности  </t>
  </si>
  <si>
    <t>Мероприятия, направленные на устранение ситуации, связанной с нарушением режима бесперебойного обеспечения питьевой водой населения р.п. Колывань за счет финансовой поддержки Фонда модернизации и развития ЖКХ саофинансирование</t>
  </si>
  <si>
    <t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Новосибирской области на 2014 – 2019 годы»</t>
  </si>
  <si>
    <r>
      <t xml:space="preserve"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Новосибирской области на 2014 – 2019 годы», </t>
    </r>
    <r>
      <rPr>
        <b/>
        <sz val="9"/>
        <color theme="1"/>
        <rFont val="Times New Roman"/>
        <family val="1"/>
        <charset val="204"/>
      </rPr>
      <t>софинансирование</t>
    </r>
  </si>
  <si>
    <t>Субсидии юридическим лицам(кроме некоммерческих организаций), индивидуальным предпринимателям, физическим лицам</t>
  </si>
  <si>
    <t>Реализация мероприятий в рамках подпрограммы "Чистая вода" государственной программы НСО «Жилищно-коммунальное хозяйство НСО в 2015-2020годах»  (в том числе: реконструкция водозабора – 1623,7; станция ХВО–6675,1)</t>
  </si>
  <si>
    <t xml:space="preserve">Софинансирование мероприятий в рамках подпрограммы "Чистая вода" государственной программы НСО «Жилищно-коммунальное хозяйство НСО в 2015-2020годах» (85,5+351,4+1225,9)  </t>
  </si>
  <si>
    <t>05</t>
  </si>
  <si>
    <t>99.0.00.1100.0</t>
  </si>
  <si>
    <t>99.0.00.1400.0</t>
  </si>
  <si>
    <t>99.0.00.1401.0</t>
  </si>
  <si>
    <t>99.0.00.1406.0</t>
  </si>
  <si>
    <t>99.0.00.7053.0</t>
  </si>
  <si>
    <t>99.0.00.S053.0</t>
  </si>
  <si>
    <t>99.0.00.7064.0</t>
  </si>
  <si>
    <t>99.0.00.S.064.0</t>
  </si>
  <si>
    <t>Благоустройство</t>
  </si>
  <si>
    <t>Уличное освещение</t>
  </si>
  <si>
    <t xml:space="preserve">Иные бюджетные ассигнования  </t>
  </si>
  <si>
    <r>
      <t xml:space="preserve"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 </t>
    </r>
    <r>
      <rPr>
        <sz val="9"/>
        <color theme="1"/>
        <rFont val="Times New Roman"/>
        <family val="1"/>
        <charset val="204"/>
      </rPr>
      <t xml:space="preserve">Уличное освещение </t>
    </r>
  </si>
  <si>
    <t>Уличное освещение софинансирование</t>
  </si>
  <si>
    <t>Организация и содержание мест захоронения</t>
  </si>
  <si>
    <t>Прочие мероприятия по благоустройству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</si>
  <si>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гос.программы НСО «Жилищно-коммунальное хозяйство Новосибирской области в 2015 – 2020 годах» (дворовые территории)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</si>
  <si>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гос.программы НСО «Жилищно-коммунальное хозяйство Новосибирской области в 2015 – 2020 годах» (дворовые территории)Софинансирование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</si>
  <si>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гос.программы НСО «Жилищно-коммунальное хозяйство Новосибирской области в 2015 – 2020 годах» (обществ. простр-ва)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</si>
  <si>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гос.программы НСО «Жилищно-коммунальное хозяйство Новосибирской области в 2015 – 2020 годах» (обществ. простр-ва) Софинансирование</t>
  </si>
  <si>
    <t>99.0.F2.5555.2</t>
  </si>
  <si>
    <t>99.0.F2.5555.1</t>
  </si>
  <si>
    <t>99.0.00.1504.0</t>
  </si>
  <si>
    <t>99.0.00.1503.0</t>
  </si>
  <si>
    <t>99.0.00.1501.0</t>
  </si>
  <si>
    <t>Культура, кинематография</t>
  </si>
  <si>
    <t>Культура</t>
  </si>
  <si>
    <t xml:space="preserve">Обеспечение деятельности подведомственных учреждений культуры </t>
  </si>
  <si>
    <t>Расходы на выплату персоналу казенных учреждений</t>
  </si>
  <si>
    <t>99.0.00.1011.0</t>
  </si>
  <si>
    <t>Проведение работ по кап.ремонту, реконстр.и сооруж. памятников и других мемориальных объектов, увековечивающих память о защитниках Отечества</t>
  </si>
  <si>
    <t>Проведения работ по кап. ремонту, реконстр. и сооружению памятников и других мемориальных объектов, увековечивающих память о защитниках Отечества (софин.)</t>
  </si>
  <si>
    <t>99.0.00.7045.0</t>
  </si>
  <si>
    <t>99.0.00.S045.0</t>
  </si>
  <si>
    <t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</t>
  </si>
  <si>
    <r>
      <t xml:space="preserve"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 </t>
    </r>
    <r>
      <rPr>
        <b/>
        <sz val="8"/>
        <color theme="1"/>
        <rFont val="Times New Roman"/>
        <family val="1"/>
        <charset val="204"/>
      </rPr>
      <t>софинансирование</t>
    </r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</si>
  <si>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</si>
  <si>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</si>
  <si>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</si>
  <si>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</si>
  <si>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</si>
  <si>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99.0.00.1710.0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</si>
  <si>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</si>
  <si>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</si>
  <si>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 муниципального образования</t>
  </si>
  <si>
    <t>Обслуживание муниципального долга муниципального образования</t>
  </si>
  <si>
    <t>99.0.00.1910.0</t>
  </si>
  <si>
    <t>ВСЕГО РАСХОДОВ</t>
  </si>
  <si>
    <t>рублей</t>
  </si>
  <si>
    <t xml:space="preserve">Распределение бюджетных ассигнований по разделам, подразделам, целевым статьям (муниципальным </t>
  </si>
  <si>
    <t xml:space="preserve">программам  и непрограммным направлениям деятельности ), группам (группам и подгруппам) видов </t>
  </si>
  <si>
    <t xml:space="preserve">расходов классификации расходов бюджетов на  2020-2021 годы </t>
  </si>
  <si>
    <t>2020г</t>
  </si>
  <si>
    <t>2021г</t>
  </si>
  <si>
    <t>100</t>
  </si>
  <si>
    <t>120</t>
  </si>
  <si>
    <t>200</t>
  </si>
  <si>
    <t>240</t>
  </si>
  <si>
    <t>800</t>
  </si>
  <si>
    <t>830</t>
  </si>
  <si>
    <t>850</t>
  </si>
  <si>
    <t>870</t>
  </si>
  <si>
    <t>99.0.00.7081.0</t>
  </si>
  <si>
    <t>810</t>
  </si>
  <si>
    <t>110</t>
  </si>
  <si>
    <t>300</t>
  </si>
  <si>
    <t>310</t>
  </si>
  <si>
    <t>700</t>
  </si>
  <si>
    <t>730</t>
  </si>
  <si>
    <t>Приложение № 3</t>
  </si>
  <si>
    <t>ВЕДОМСТВЕННАЯ СТРУКТУРА РАСХОДОВ  БЮДЖЕТА МУНИЦИПАЛЬНОГО ОБРАЗОВАНИЯ РАБОЧИЙ ПОСЕЛОК КОЛЫВАНЬ КОЛЫВАНСКОГО РАЙОНА НОВОСИБИРСКОЙ ОБЛАСТИ НА 2019 ГОД И ПЛАНОВЫЙ ПЕРИОД 2020 И 2021 ГОДОВ</t>
  </si>
  <si>
    <t>Ведомственная структура расходов бюджета муниципального образования рабочий поселок Колывань Колыванского района Новосибирской области на 2019 год</t>
  </si>
  <si>
    <t>99.0.00.S033.0</t>
  </si>
  <si>
    <t>к Решению тридцать пятой сессии</t>
  </si>
  <si>
    <t>Ведомственная структура расходов бюджета муниципального образования рабочий поселок Колывань Колыванского района Новосибирской области на  2020-2021 годы</t>
  </si>
  <si>
    <t>РЗ ПР</t>
  </si>
  <si>
    <t>01 04</t>
  </si>
  <si>
    <t>01 03</t>
  </si>
  <si>
    <t>01 02</t>
  </si>
  <si>
    <t>01 13</t>
  </si>
  <si>
    <t>01 11</t>
  </si>
  <si>
    <t xml:space="preserve"> 01 11</t>
  </si>
  <si>
    <t>01 06</t>
  </si>
  <si>
    <t>02 03</t>
  </si>
  <si>
    <t>03 14</t>
  </si>
  <si>
    <t>03 10</t>
  </si>
  <si>
    <t>03 09</t>
  </si>
  <si>
    <t>04 08</t>
  </si>
  <si>
    <t>04 09</t>
  </si>
  <si>
    <t>05 01</t>
  </si>
  <si>
    <t>05 02</t>
  </si>
  <si>
    <t>05 03</t>
  </si>
  <si>
    <t>08 01</t>
  </si>
  <si>
    <t>10 01</t>
  </si>
  <si>
    <t>13 01</t>
  </si>
  <si>
    <t>Приложение № 4</t>
  </si>
  <si>
    <t>Источники финансирования дефицита бюджета муниципального образования рабочий поселок Колывань на 2019 год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</si>
  <si>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дефицита бюджета</t>
  </si>
  <si>
    <t>Код</t>
  </si>
  <si>
    <t>сумма</t>
  </si>
  <si>
    <t xml:space="preserve">Источники внутреннего финансирования дефицита бюджета муниципального образования р.п. Колывань, в том числе: </t>
  </si>
  <si>
    <t>01 00 00 00 00 0000 000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</si>
  <si>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</si>
  <si>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</si>
  <si>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поселений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</si>
  <si>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</si>
  <si>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бюджетами городских поселений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</si>
  <si>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</si>
  <si>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</si>
  <si>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</si>
  <si>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</si>
  <si>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</si>
  <si>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</si>
  <si>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</si>
  <si>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</si>
  <si>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</si>
  <si>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</si>
  <si>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</si>
  <si>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</si>
  <si>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</si>
  <si>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</si>
  <si>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01 02 00 00 00 0000 000</t>
  </si>
  <si>
    <t>01 02 00 00 00 0000 700</t>
  </si>
  <si>
    <t>01 02 00 00 13 0000 710</t>
  </si>
  <si>
    <t>01 02 00 00 00 0000 800</t>
  </si>
  <si>
    <t>01 02 00 00 13 0000 810</t>
  </si>
  <si>
    <t>01 03 00 00 00 0000 000</t>
  </si>
  <si>
    <t>01 03 00 00 00 0000 700</t>
  </si>
  <si>
    <t>01 03 01 00 13 0000 710</t>
  </si>
  <si>
    <t>01 03 00 00 00 0000 800</t>
  </si>
  <si>
    <t>01 03 01 00 13 0000 810</t>
  </si>
  <si>
    <t>01 05 00 00 00 0000 000</t>
  </si>
  <si>
    <t>01 05 00 00 00 0000 500</t>
  </si>
  <si>
    <t>01 05 02 00 00 0000 500</t>
  </si>
  <si>
    <t>01 05 02 01 00 0000 510</t>
  </si>
  <si>
    <t>01 05 02 01 13 0000 510</t>
  </si>
  <si>
    <t>01 05 00 00 00 0000 600</t>
  </si>
  <si>
    <t>01 05 02 00 00 0000 600</t>
  </si>
  <si>
    <t>01 05 02 01 00 0000 610</t>
  </si>
  <si>
    <t>01 05 02 01 13 0000 610</t>
  </si>
  <si>
    <t>Источники финансирования дефицита бюджета муниципального образования рабочий поселок Колывань на 2020 и 2021 годы</t>
  </si>
  <si>
    <t>2020 год сумма</t>
  </si>
  <si>
    <t>2021 год сумма</t>
  </si>
  <si>
    <t>Иные межбюджетные трансферты на 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</t>
  </si>
  <si>
    <t>ШТРАФЫ,САНКЦИИ,ВОЗМЕЩЕНИЕ УЩЕРБА</t>
  </si>
  <si>
    <t>116 330 50 13 0000 140</t>
  </si>
  <si>
    <t>116 000 00 00 0000 140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</si>
  <si>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</si>
  <si>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внеочередной тридцать шестой сессии</t>
  </si>
  <si>
    <t>к Решению внеочередной тридцать шестой сессии</t>
  </si>
  <si>
    <t>к Решению  внеочередной тридцать шестой сессии</t>
  </si>
  <si>
    <t>Совета депутатов рабочего поселка Колывань</t>
  </si>
  <si>
    <t>К решению внеочередной тридцать шестой сессии</t>
  </si>
  <si>
    <t xml:space="preserve"> рублей</t>
  </si>
  <si>
    <t>Субсидии бюджетам бюджетной системы Российской Федерации (межбюджетные субсидии)</t>
  </si>
  <si>
    <t>202 299 99 13 0000 150</t>
  </si>
  <si>
    <t xml:space="preserve">Субсидии на реализацию мероприятий по организации благоустройства дворовых территорий многоквартирных домов, территорий общего пользования без привлечения средств федерального бюджета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</t>
  </si>
  <si>
    <t>Субсидии на реализацию социально 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«Развитие институтов региональной политики  и гражданского общества в Новосибирской области"</t>
  </si>
  <si>
    <t>99.0.00.7085.0</t>
  </si>
  <si>
    <t xml:space="preserve">Реализация мероприятий по организации благоустройства дворовых территорий многоквартирных домов, территорий общего пользования без привлечения средств федерального бюджета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</t>
  </si>
  <si>
    <t>Реализация мероприятий по организации благоустройства дворовых территорий многоквартирных домов, территорий общего пользования без привлечения средств федерального бюджета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( Софинансирование)</t>
  </si>
  <si>
    <t>99.0.00.S085.0</t>
  </si>
  <si>
    <t>Социально значимый проект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«Развитие институтов региональной политики  и гражданского общества в Новосибирской области"</t>
  </si>
  <si>
    <t>Социально значимый проект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«Развитие институтов региональной политики  и гражданского общества в Новосибирской области" (Софинансирование)</t>
  </si>
  <si>
    <t>99.0.00.7037.0</t>
  </si>
  <si>
    <t>Реализация мероприятий по организации благоустройства дворовых территорий многоквартирных домов, территорий общего пользования без привлечения средств федерального бюджета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(Софинансирование)</t>
  </si>
  <si>
    <t>99.0.00.S037.0</t>
  </si>
  <si>
    <t>Прочие МБТ Мероприятия по обеспечению пожарной безопасности</t>
  </si>
  <si>
    <t>202 499 99 13 0000 150</t>
  </si>
  <si>
    <t xml:space="preserve"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 </t>
  </si>
  <si>
    <t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 (Софинансирование)</t>
  </si>
  <si>
    <r>
      <t xml:space="preserve">Реализация мероприятий по обеспечению сбалансированности местных бюджетов в рамках государственной программы НСО «Управление государственными финансами в НСО на 2014 – 2019 годы» </t>
    </r>
    <r>
      <rPr>
        <sz val="9"/>
        <color theme="1"/>
        <rFont val="Times New Roman"/>
        <family val="1"/>
        <charset val="204"/>
      </rPr>
      <t>Уличное освещение ,наказы изб.,исп.листы</t>
    </r>
  </si>
  <si>
    <t>Уличное освещение, нак.изб., исп,листы, софинансирование</t>
  </si>
  <si>
    <t>99.000.7051.0</t>
  </si>
  <si>
    <t>99.000.S051.0</t>
  </si>
  <si>
    <t>Мероприятия, направленные на устранение ситуации, связанной с нарушением режима бесперебойного обеспечения питьевой водой населения р.п. Колывань за счет финансовой поддержки Фонда модернизации и развития ЖКХ (кап ремонт водопровода)Софинансирование</t>
  </si>
  <si>
    <t>Бюджетные инвестиции в объекты муниципальной собственности  (кап рем.водопровода)</t>
  </si>
  <si>
    <t>Бюджетные инвестиции Кап рем.водопровода</t>
  </si>
  <si>
    <t>Мероприятия, направленные на устранение ситуации, связанной с нарушением режима бесперебойного обеспечения питьевой водой населения р.п. Колывань за счет финансовой поддержки Фонда модернизации и развития ЖКХ (Кап.рем.водопровода)софинансирование</t>
  </si>
  <si>
    <t>27.05.2019г</t>
  </si>
  <si>
    <t>от 27.05.2019 г. № 1</t>
  </si>
  <si>
    <t xml:space="preserve"> от 27.05.2019г. № 1</t>
  </si>
  <si>
    <t>от 27.05.2019г. № 1</t>
  </si>
  <si>
    <t>от 27.01.2019 г. № 1</t>
  </si>
  <si>
    <t xml:space="preserve">2.Выделить субсидии на финансовое обеспечение (возмещение) затрат, связанных с погашением задолженности перед поставщиками топливно-энергетических ресурсов, организациям коммунального комплекса 246,0 т.р.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</si>
</sst>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25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7" fillId="0" borderId="1" xfId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8" fillId="0" borderId="1" xfId="0" applyFont="1" applyBorder="1" applyAlignment="1">
      <alignment horizontal="center"/>
    </xf>
    <xf numFmtId="0" fontId="4" fillId="0" borderId="1" xfId="0" applyFont="1" applyBorder="1"/>
    <xf numFmtId="0" fontId="22" fillId="0" borderId="1" xfId="0" applyFont="1" applyBorder="1"/>
    <xf numFmtId="0" fontId="4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4" fillId="0" borderId="0" xfId="0" applyFont="1"/>
    <xf numFmtId="0" fontId="6" fillId="0" borderId="9" xfId="0" applyFont="1" applyBorder="1" applyAlignment="1">
      <alignment horizontal="justify" vertical="center"/>
    </xf>
    <xf numFmtId="0" fontId="0" fillId="0" borderId="13" xfId="0" applyBorder="1"/>
    <xf numFmtId="0" fontId="0" fillId="0" borderId="0" xfId="0" applyBorder="1"/>
    <xf numFmtId="0" fontId="18" fillId="0" borderId="0" xfId="0" applyFont="1" applyBorder="1"/>
    <xf numFmtId="0" fontId="20" fillId="0" borderId="15" xfId="0" applyFont="1" applyBorder="1"/>
    <xf numFmtId="0" fontId="18" fillId="0" borderId="0" xfId="0" applyFont="1"/>
    <xf numFmtId="0" fontId="6" fillId="0" borderId="1" xfId="0" applyFont="1" applyBorder="1"/>
    <xf numFmtId="49" fontId="26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2" fontId="26" fillId="0" borderId="1" xfId="0" applyNumberFormat="1" applyFont="1" applyBorder="1" applyAlignment="1">
      <alignment horizontal="right"/>
    </xf>
    <xf numFmtId="2" fontId="25" fillId="0" borderId="1" xfId="0" applyNumberFormat="1" applyFont="1" applyBorder="1" applyAlignment="1">
      <alignment horizontal="right"/>
    </xf>
    <xf numFmtId="49" fontId="26" fillId="0" borderId="4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/>
    <xf numFmtId="49" fontId="26" fillId="0" borderId="1" xfId="0" applyNumberFormat="1" applyFont="1" applyBorder="1"/>
    <xf numFmtId="2" fontId="26" fillId="0" borderId="1" xfId="0" applyNumberFormat="1" applyFont="1" applyBorder="1"/>
    <xf numFmtId="2" fontId="25" fillId="0" borderId="1" xfId="0" applyNumberFormat="1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26" fillId="2" borderId="1" xfId="0" applyNumberFormat="1" applyFont="1" applyFill="1" applyBorder="1"/>
    <xf numFmtId="0" fontId="2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/>
    </xf>
    <xf numFmtId="2" fontId="25" fillId="3" borderId="1" xfId="0" applyNumberFormat="1" applyFont="1" applyFill="1" applyBorder="1"/>
    <xf numFmtId="0" fontId="25" fillId="3" borderId="1" xfId="0" applyFont="1" applyFill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wrapText="1"/>
    </xf>
    <xf numFmtId="49" fontId="25" fillId="3" borderId="1" xfId="0" applyNumberFormat="1" applyFont="1" applyFill="1" applyBorder="1" applyAlignment="1">
      <alignment horizontal="center"/>
    </xf>
    <xf numFmtId="49" fontId="26" fillId="2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wrapText="1"/>
    </xf>
    <xf numFmtId="2" fontId="25" fillId="3" borderId="1" xfId="0" applyNumberFormat="1" applyFont="1" applyFill="1" applyBorder="1" applyAlignment="1">
      <alignment horizontal="right"/>
    </xf>
    <xf numFmtId="49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2" fontId="25" fillId="2" borderId="1" xfId="0" applyNumberFormat="1" applyFont="1" applyFill="1" applyBorder="1"/>
    <xf numFmtId="0" fontId="4" fillId="5" borderId="1" xfId="0" applyFont="1" applyFill="1" applyBorder="1"/>
    <xf numFmtId="49" fontId="25" fillId="5" borderId="1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2" fontId="25" fillId="5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0" fontId="25" fillId="5" borderId="1" xfId="0" applyFont="1" applyFill="1" applyBorder="1"/>
    <xf numFmtId="2" fontId="25" fillId="5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49" fontId="25" fillId="5" borderId="0" xfId="0" applyNumberFormat="1" applyFont="1" applyFill="1" applyAlignment="1">
      <alignment horizontal="center"/>
    </xf>
    <xf numFmtId="49" fontId="23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3" borderId="0" xfId="0" applyFont="1" applyFill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1" fillId="3" borderId="1" xfId="0" applyFont="1" applyFill="1" applyBorder="1" applyAlignment="1">
      <alignment horizontal="center"/>
    </xf>
    <xf numFmtId="49" fontId="25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18" fillId="2" borderId="1" xfId="0" applyFont="1" applyFill="1" applyBorder="1" applyAlignment="1">
      <alignment horizontal="center"/>
    </xf>
    <xf numFmtId="2" fontId="26" fillId="2" borderId="1" xfId="0" applyNumberFormat="1" applyFont="1" applyFill="1" applyBorder="1" applyAlignment="1">
      <alignment horizontal="right"/>
    </xf>
    <xf numFmtId="49" fontId="26" fillId="2" borderId="4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wrapText="1"/>
    </xf>
    <xf numFmtId="49" fontId="25" fillId="3" borderId="1" xfId="0" applyNumberFormat="1" applyFont="1" applyFill="1" applyBorder="1"/>
    <xf numFmtId="49" fontId="26" fillId="2" borderId="1" xfId="0" applyNumberFormat="1" applyFont="1" applyFill="1" applyBorder="1"/>
    <xf numFmtId="49" fontId="25" fillId="5" borderId="1" xfId="0" applyNumberFormat="1" applyFont="1" applyFill="1" applyBorder="1"/>
    <xf numFmtId="0" fontId="0" fillId="5" borderId="3" xfId="0" applyFill="1" applyBorder="1" applyAlignment="1"/>
    <xf numFmtId="49" fontId="25" fillId="3" borderId="3" xfId="0" applyNumberFormat="1" applyFont="1" applyFill="1" applyBorder="1" applyAlignment="1">
      <alignment horizontal="center"/>
    </xf>
    <xf numFmtId="49" fontId="26" fillId="2" borderId="3" xfId="0" applyNumberFormat="1" applyFont="1" applyFill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1" fontId="25" fillId="5" borderId="1" xfId="0" applyNumberFormat="1" applyFont="1" applyFill="1" applyBorder="1" applyAlignment="1">
      <alignment horizontal="center"/>
    </xf>
    <xf numFmtId="0" fontId="21" fillId="5" borderId="3" xfId="0" applyFont="1" applyFill="1" applyBorder="1" applyAlignment="1"/>
    <xf numFmtId="49" fontId="25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/>
    <xf numFmtId="49" fontId="26" fillId="0" borderId="1" xfId="0" applyNumberFormat="1" applyFont="1" applyBorder="1" applyAlignment="1">
      <alignment horizontal="left"/>
    </xf>
    <xf numFmtId="49" fontId="25" fillId="0" borderId="3" xfId="0" applyNumberFormat="1" applyFont="1" applyBorder="1" applyAlignment="1">
      <alignment horizontal="center"/>
    </xf>
    <xf numFmtId="49" fontId="26" fillId="5" borderId="3" xfId="0" applyNumberFormat="1" applyFont="1" applyFill="1" applyBorder="1" applyAlignment="1">
      <alignment horizontal="center"/>
    </xf>
    <xf numFmtId="0" fontId="4" fillId="0" borderId="3" xfId="0" applyFont="1" applyBorder="1" applyAlignment="1"/>
    <xf numFmtId="0" fontId="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4" borderId="0" xfId="0" applyFill="1"/>
    <xf numFmtId="164" fontId="26" fillId="2" borderId="1" xfId="0" applyNumberFormat="1" applyFont="1" applyFill="1" applyBorder="1" applyAlignment="1">
      <alignment horizontal="right"/>
    </xf>
    <xf numFmtId="1" fontId="26" fillId="2" borderId="1" xfId="0" applyNumberFormat="1" applyFont="1" applyFill="1" applyBorder="1" applyAlignment="1">
      <alignment horizontal="right"/>
    </xf>
    <xf numFmtId="49" fontId="26" fillId="2" borderId="1" xfId="0" applyNumberFormat="1" applyFont="1" applyFill="1" applyBorder="1" applyAlignment="1"/>
    <xf numFmtId="49" fontId="26" fillId="0" borderId="1" xfId="0" applyNumberFormat="1" applyFont="1" applyBorder="1" applyAlignment="1"/>
    <xf numFmtId="49" fontId="26" fillId="5" borderId="1" xfId="0" applyNumberFormat="1" applyFont="1" applyFill="1" applyBorder="1" applyAlignment="1"/>
    <xf numFmtId="49" fontId="25" fillId="3" borderId="1" xfId="0" applyNumberFormat="1" applyFont="1" applyFill="1" applyBorder="1" applyAlignment="1"/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right"/>
    </xf>
    <xf numFmtId="1" fontId="26" fillId="0" borderId="1" xfId="0" applyNumberFormat="1" applyFont="1" applyBorder="1" applyAlignment="1">
      <alignment horizontal="right"/>
    </xf>
    <xf numFmtId="0" fontId="25" fillId="3" borderId="3" xfId="0" applyFont="1" applyFill="1" applyBorder="1" applyAlignment="1">
      <alignment horizontal="center"/>
    </xf>
    <xf numFmtId="1" fontId="25" fillId="3" borderId="1" xfId="0" applyNumberFormat="1" applyFont="1" applyFill="1" applyBorder="1" applyAlignment="1">
      <alignment horizontal="right"/>
    </xf>
    <xf numFmtId="1" fontId="25" fillId="3" borderId="1" xfId="0" applyNumberFormat="1" applyFont="1" applyFill="1" applyBorder="1"/>
    <xf numFmtId="1" fontId="26" fillId="2" borderId="1" xfId="0" applyNumberFormat="1" applyFont="1" applyFill="1" applyBorder="1"/>
    <xf numFmtId="1" fontId="26" fillId="0" borderId="1" xfId="0" applyNumberFormat="1" applyFont="1" applyBorder="1"/>
    <xf numFmtId="1" fontId="25" fillId="5" borderId="1" xfId="0" applyNumberFormat="1" applyFont="1" applyFill="1" applyBorder="1"/>
    <xf numFmtId="0" fontId="25" fillId="5" borderId="3" xfId="0" applyFont="1" applyFill="1" applyBorder="1" applyAlignment="1">
      <alignment horizontal="center"/>
    </xf>
    <xf numFmtId="49" fontId="25" fillId="5" borderId="1" xfId="0" applyNumberFormat="1" applyFont="1" applyFill="1" applyBorder="1" applyAlignment="1"/>
    <xf numFmtId="49" fontId="4" fillId="3" borderId="1" xfId="0" applyNumberFormat="1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26" fillId="4" borderId="1" xfId="0" applyNumberFormat="1" applyFont="1" applyFill="1" applyBorder="1" applyAlignment="1"/>
    <xf numFmtId="0" fontId="26" fillId="2" borderId="3" xfId="0" applyFont="1" applyFill="1" applyBorder="1" applyAlignment="1">
      <alignment horizontal="left" wrapText="1"/>
    </xf>
    <xf numFmtId="0" fontId="26" fillId="2" borderId="4" xfId="0" applyFont="1" applyFill="1" applyBorder="1" applyAlignment="1">
      <alignment horizontal="left" wrapText="1"/>
    </xf>
    <xf numFmtId="49" fontId="25" fillId="0" borderId="1" xfId="0" applyNumberFormat="1" applyFont="1" applyBorder="1" applyAlignment="1">
      <alignment horizontal="left"/>
    </xf>
    <xf numFmtId="1" fontId="25" fillId="2" borderId="1" xfId="0" applyNumberFormat="1" applyFont="1" applyFill="1" applyBorder="1"/>
    <xf numFmtId="49" fontId="25" fillId="0" borderId="1" xfId="0" applyNumberFormat="1" applyFont="1" applyBorder="1" applyAlignment="1"/>
    <xf numFmtId="49" fontId="25" fillId="5" borderId="3" xfId="0" applyNumberFormat="1" applyFont="1" applyFill="1" applyBorder="1" applyAlignment="1"/>
    <xf numFmtId="49" fontId="26" fillId="5" borderId="1" xfId="0" applyNumberFormat="1" applyFont="1" applyFill="1" applyBorder="1" applyAlignment="1">
      <alignment horizontal="center"/>
    </xf>
    <xf numFmtId="49" fontId="25" fillId="5" borderId="3" xfId="0" applyNumberFormat="1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>
      <alignment horizontal="center"/>
    </xf>
    <xf numFmtId="49" fontId="25" fillId="5" borderId="3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1" xfId="0" applyNumberFormat="1" applyFont="1" applyBorder="1"/>
    <xf numFmtId="49" fontId="22" fillId="0" borderId="1" xfId="0" applyNumberFormat="1" applyFont="1" applyBorder="1" applyAlignment="1">
      <alignment wrapText="1"/>
    </xf>
    <xf numFmtId="2" fontId="22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7" fillId="0" borderId="1" xfId="0" applyFont="1" applyBorder="1"/>
    <xf numFmtId="0" fontId="22" fillId="0" borderId="1" xfId="0" applyFont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2" fontId="6" fillId="0" borderId="9" xfId="0" applyNumberFormat="1" applyFont="1" applyBorder="1"/>
    <xf numFmtId="2" fontId="4" fillId="0" borderId="19" xfId="0" applyNumberFormat="1" applyFont="1" applyBorder="1"/>
    <xf numFmtId="2" fontId="4" fillId="0" borderId="20" xfId="0" applyNumberFormat="1" applyFont="1" applyBorder="1"/>
    <xf numFmtId="49" fontId="6" fillId="0" borderId="1" xfId="0" applyNumberFormat="1" applyFont="1" applyBorder="1" applyAlignment="1">
      <alignment wrapText="1"/>
    </xf>
    <xf numFmtId="2" fontId="4" fillId="0" borderId="6" xfId="0" applyNumberFormat="1" applyFont="1" applyBorder="1"/>
    <xf numFmtId="0" fontId="27" fillId="0" borderId="13" xfId="0" applyFont="1" applyBorder="1"/>
    <xf numFmtId="0" fontId="27" fillId="0" borderId="0" xfId="0" applyFont="1" applyBorder="1"/>
    <xf numFmtId="0" fontId="6" fillId="0" borderId="9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/>
    <xf numFmtId="0" fontId="10" fillId="0" borderId="0" xfId="0" applyFont="1" applyAlignment="1">
      <alignment vertical="center" wrapText="1"/>
    </xf>
    <xf numFmtId="2" fontId="4" fillId="7" borderId="19" xfId="0" applyNumberFormat="1" applyFont="1" applyFill="1" applyBorder="1"/>
    <xf numFmtId="0" fontId="20" fillId="7" borderId="15" xfId="0" applyFont="1" applyFill="1" applyBorder="1"/>
    <xf numFmtId="2" fontId="4" fillId="7" borderId="20" xfId="0" applyNumberFormat="1" applyFont="1" applyFill="1" applyBorder="1"/>
    <xf numFmtId="0" fontId="11" fillId="7" borderId="1" xfId="0" applyFont="1" applyFill="1" applyBorder="1"/>
    <xf numFmtId="2" fontId="4" fillId="7" borderId="1" xfId="0" applyNumberFormat="1" applyFont="1" applyFill="1" applyBorder="1"/>
    <xf numFmtId="0" fontId="11" fillId="7" borderId="0" xfId="0" applyFont="1" applyFill="1" applyAlignment="1">
      <alignment wrapText="1"/>
    </xf>
    <xf numFmtId="2" fontId="4" fillId="7" borderId="6" xfId="0" applyNumberFormat="1" applyFont="1" applyFill="1" applyBorder="1"/>
    <xf numFmtId="0" fontId="14" fillId="3" borderId="1" xfId="0" applyFont="1" applyFill="1" applyBorder="1"/>
    <xf numFmtId="2" fontId="22" fillId="3" borderId="1" xfId="0" applyNumberFormat="1" applyFont="1" applyFill="1" applyBorder="1"/>
    <xf numFmtId="0" fontId="11" fillId="2" borderId="0" xfId="0" applyFont="1" applyFill="1"/>
    <xf numFmtId="2" fontId="4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4" fillId="2" borderId="1" xfId="0" applyFont="1" applyFill="1" applyBorder="1"/>
    <xf numFmtId="0" fontId="14" fillId="6" borderId="0" xfId="0" applyFont="1" applyFill="1"/>
    <xf numFmtId="2" fontId="22" fillId="6" borderId="1" xfId="0" applyNumberFormat="1" applyFont="1" applyFill="1" applyBorder="1"/>
    <xf numFmtId="0" fontId="6" fillId="2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8" fillId="0" borderId="14" xfId="0" applyFont="1" applyBorder="1" applyAlignment="1">
      <alignment horizontal="right"/>
    </xf>
    <xf numFmtId="0" fontId="7" fillId="0" borderId="0" xfId="0" applyFont="1"/>
    <xf numFmtId="2" fontId="6" fillId="2" borderId="1" xfId="0" applyNumberFormat="1" applyFont="1" applyFill="1" applyBorder="1" applyAlignment="1"/>
    <xf numFmtId="2" fontId="6" fillId="2" borderId="1" xfId="0" applyNumberFormat="1" applyFont="1" applyFill="1" applyBorder="1"/>
    <xf numFmtId="2" fontId="26" fillId="4" borderId="1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49" fontId="6" fillId="2" borderId="1" xfId="0" applyNumberFormat="1" applyFont="1" applyFill="1" applyBorder="1" applyAlignment="1"/>
    <xf numFmtId="49" fontId="26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/>
    <xf numFmtId="2" fontId="26" fillId="4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49" fontId="26" fillId="8" borderId="1" xfId="0" applyNumberFormat="1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/>
    </xf>
    <xf numFmtId="2" fontId="26" fillId="8" borderId="1" xfId="0" applyNumberFormat="1" applyFont="1" applyFill="1" applyBorder="1"/>
    <xf numFmtId="2" fontId="26" fillId="8" borderId="1" xfId="0" applyNumberFormat="1" applyFont="1" applyFill="1" applyBorder="1" applyAlignment="1">
      <alignment horizontal="right"/>
    </xf>
    <xf numFmtId="0" fontId="26" fillId="4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" fontId="26" fillId="4" borderId="1" xfId="0" applyNumberFormat="1" applyFont="1" applyFill="1" applyBorder="1"/>
    <xf numFmtId="49" fontId="26" fillId="6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/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" fontId="26" fillId="6" borderId="1" xfId="0" applyNumberFormat="1" applyFont="1" applyFill="1" applyBorder="1"/>
    <xf numFmtId="2" fontId="26" fillId="6" borderId="1" xfId="0" applyNumberFormat="1" applyFont="1" applyFill="1" applyBorder="1" applyAlignment="1">
      <alignment horizontal="right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4" borderId="1" xfId="0" applyFont="1" applyFill="1" applyBorder="1"/>
    <xf numFmtId="49" fontId="26" fillId="9" borderId="1" xfId="0" applyNumberFormat="1" applyFont="1" applyFill="1" applyBorder="1" applyAlignment="1">
      <alignment horizontal="center"/>
    </xf>
    <xf numFmtId="49" fontId="26" fillId="9" borderId="1" xfId="0" applyNumberFormat="1" applyFont="1" applyFill="1" applyBorder="1" applyAlignment="1"/>
    <xf numFmtId="0" fontId="26" fillId="9" borderId="1" xfId="0" applyFont="1" applyFill="1" applyBorder="1"/>
    <xf numFmtId="2" fontId="26" fillId="9" borderId="1" xfId="0" applyNumberFormat="1" applyFont="1" applyFill="1" applyBorder="1" applyAlignment="1">
      <alignment horizontal="right"/>
    </xf>
    <xf numFmtId="2" fontId="31" fillId="2" borderId="1" xfId="0" applyNumberFormat="1" applyFont="1" applyFill="1" applyBorder="1"/>
    <xf numFmtId="2" fontId="31" fillId="0" borderId="1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1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25" fillId="5" borderId="3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 wrapText="1"/>
    </xf>
    <xf numFmtId="0" fontId="26" fillId="2" borderId="4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9" fontId="4" fillId="0" borderId="3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2" fillId="0" borderId="3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30" fillId="7" borderId="16" xfId="0" applyFont="1" applyFill="1" applyBorder="1" applyAlignment="1">
      <alignment horizontal="center"/>
    </xf>
    <xf numFmtId="0" fontId="30" fillId="7" borderId="18" xfId="0" applyFont="1" applyFill="1" applyBorder="1" applyAlignment="1">
      <alignment horizontal="center"/>
    </xf>
    <xf numFmtId="0" fontId="30" fillId="7" borderId="17" xfId="0" applyFont="1" applyFill="1" applyBorder="1" applyAlignment="1">
      <alignment horizontal="center"/>
    </xf>
    <xf numFmtId="0" fontId="17" fillId="0" borderId="3" xfId="1" applyFont="1" applyBorder="1" applyAlignment="1">
      <alignment horizontal="left" wrapText="1"/>
    </xf>
    <xf numFmtId="0" fontId="17" fillId="0" borderId="5" xfId="1" applyFont="1" applyBorder="1" applyAlignment="1">
      <alignment horizontal="left" wrapText="1"/>
    </xf>
    <xf numFmtId="0" fontId="17" fillId="0" borderId="4" xfId="1" applyFont="1" applyBorder="1" applyAlignment="1">
      <alignment horizontal="left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0" fillId="0" borderId="10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2" fillId="0" borderId="3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49" fontId="22" fillId="0" borderId="5" xfId="0" applyNumberFormat="1" applyFont="1" applyBorder="1" applyAlignment="1">
      <alignment horizontal="center" wrapText="1"/>
    </xf>
    <xf numFmtId="49" fontId="22" fillId="0" borderId="4" xfId="0" applyNumberFormat="1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6" fillId="7" borderId="3" xfId="0" applyNumberFormat="1" applyFont="1" applyFill="1" applyBorder="1" applyAlignment="1">
      <alignment horizontal="center" wrapText="1"/>
    </xf>
    <xf numFmtId="49" fontId="6" fillId="7" borderId="5" xfId="0" applyNumberFormat="1" applyFont="1" applyFill="1" applyBorder="1" applyAlignment="1">
      <alignment horizontal="center" wrapText="1"/>
    </xf>
    <xf numFmtId="49" fontId="6" fillId="7" borderId="4" xfId="0" applyNumberFormat="1" applyFont="1" applyFill="1" applyBorder="1" applyAlignment="1">
      <alignment horizontal="center" wrapText="1"/>
    </xf>
    <xf numFmtId="49" fontId="22" fillId="3" borderId="3" xfId="0" applyNumberFormat="1" applyFont="1" applyFill="1" applyBorder="1" applyAlignment="1">
      <alignment horizontal="center" wrapText="1"/>
    </xf>
    <xf numFmtId="49" fontId="22" fillId="3" borderId="5" xfId="0" applyNumberFormat="1" applyFont="1" applyFill="1" applyBorder="1" applyAlignment="1">
      <alignment horizontal="center" wrapText="1"/>
    </xf>
    <xf numFmtId="49" fontId="22" fillId="3" borderId="4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49" fontId="6" fillId="0" borderId="3" xfId="0" applyNumberFormat="1" applyFont="1" applyBorder="1" applyAlignment="1">
      <alignment horizontal="center" wrapText="1"/>
    </xf>
    <xf numFmtId="0" fontId="22" fillId="6" borderId="3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11" fillId="5" borderId="3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wrapText="1"/>
    </xf>
    <xf numFmtId="0" fontId="28" fillId="2" borderId="4" xfId="0" applyFont="1" applyFill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4" xfId="0" applyFont="1" applyBorder="1" applyAlignment="1">
      <alignment horizontal="left" wrapText="1"/>
    </xf>
    <xf numFmtId="0" fontId="26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1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57150</xdr:rowOff>
    </xdr:from>
    <xdr:to>
      <xdr:col>5</xdr:col>
      <xdr:colOff>314325</xdr:colOff>
      <xdr:row>1</xdr:row>
      <xdr:rowOff>628650</xdr:rowOff>
    </xdr:to>
    <xdr:pic>
      <xdr:nvPicPr>
        <xdr:cNvPr id="4" name="Рисунок 3" descr="gerb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247650"/>
          <a:ext cx="47625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B29A10DAB57C3809E8C7FE17DBAF8AFD4BBDF9AFC0D058D744DBB8F8644F052BF02488B59740U3y1J" TargetMode="External"/><Relationship Id="rId2" Type="http://schemas.openxmlformats.org/officeDocument/2006/relationships/hyperlink" Target="consultantplus://offline/ref=B29A10DAB57C3809E8C7FE17DBAF8AFD4BBDF9AFC0D058D744DBB8F8644F052BF02488B797403C28U2yDJ" TargetMode="External"/><Relationship Id="rId1" Type="http://schemas.openxmlformats.org/officeDocument/2006/relationships/hyperlink" Target="consultantplus://offline/ref=B29A10DAB57C3809E8C7FE17DBAF8AFD4BBDF9AFC0D058D744DBB8F8644F052BF02488B59740U3y1J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58"/>
  <sheetViews>
    <sheetView tabSelected="1" topLeftCell="A1405" zoomScaleNormal="100" workbookViewId="0">
      <selection activeCell="B652" sqref="B652:J1439"/>
    </sheetView>
  </sheetViews>
  <sheetFormatPr defaultRowHeight="15" x14ac:dyDescent="0.25"/>
  <cols>
    <col min="1" max="1" width="4.28515625" customWidth="1"/>
    <col min="2" max="2" width="38.28515625" customWidth="1"/>
    <col min="3" max="3" width="2.85546875" customWidth="1"/>
    <col min="4" max="4" width="3.5703125" customWidth="1"/>
    <col min="5" max="5" width="5.28515625" customWidth="1"/>
    <col min="6" max="6" width="9.42578125" customWidth="1"/>
    <col min="7" max="7" width="5.140625" customWidth="1"/>
    <col min="8" max="8" width="10.85546875" customWidth="1"/>
    <col min="9" max="9" width="10.28515625" customWidth="1"/>
    <col min="10" max="10" width="10.7109375" customWidth="1"/>
  </cols>
  <sheetData>
    <row r="1" spans="2:10" hidden="1" x14ac:dyDescent="0.25"/>
    <row r="2" spans="2:10" ht="57" customHeight="1" x14ac:dyDescent="0.25">
      <c r="E2" s="2"/>
      <c r="I2" s="432"/>
      <c r="J2" s="432"/>
    </row>
    <row r="3" spans="2:10" ht="15" customHeight="1" x14ac:dyDescent="0.25">
      <c r="B3" s="436" t="s">
        <v>0</v>
      </c>
      <c r="C3" s="436"/>
      <c r="D3" s="436"/>
      <c r="E3" s="436"/>
      <c r="F3" s="436"/>
      <c r="G3" s="436"/>
      <c r="H3" s="436"/>
      <c r="I3" s="436"/>
      <c r="J3" s="436"/>
    </row>
    <row r="4" spans="2:10" ht="15" customHeight="1" x14ac:dyDescent="0.25">
      <c r="B4" s="437" t="s">
        <v>1</v>
      </c>
      <c r="C4" s="437"/>
      <c r="D4" s="437"/>
      <c r="E4" s="437"/>
      <c r="F4" s="437"/>
      <c r="G4" s="437"/>
      <c r="H4" s="437"/>
      <c r="I4" s="437"/>
      <c r="J4" s="437"/>
    </row>
    <row r="5" spans="2:10" ht="15" customHeight="1" x14ac:dyDescent="0.25">
      <c r="B5" s="436" t="s">
        <v>2</v>
      </c>
      <c r="C5" s="436"/>
      <c r="D5" s="436"/>
      <c r="E5" s="436"/>
      <c r="F5" s="436"/>
      <c r="G5" s="436"/>
      <c r="H5" s="436"/>
      <c r="I5" s="436"/>
      <c r="J5" s="436"/>
    </row>
    <row r="6" spans="2:10" ht="15" customHeight="1" x14ac:dyDescent="0.25">
      <c r="B6" s="436" t="s">
        <v>3</v>
      </c>
      <c r="C6" s="436"/>
      <c r="D6" s="436"/>
      <c r="E6" s="436"/>
      <c r="F6" s="436"/>
      <c r="G6" s="436"/>
      <c r="H6" s="436"/>
      <c r="I6" s="436"/>
      <c r="J6" s="436"/>
    </row>
    <row r="7" spans="2:10" ht="15" customHeight="1" x14ac:dyDescent="0.25">
      <c r="B7" s="436" t="s">
        <v>4</v>
      </c>
      <c r="C7" s="436"/>
      <c r="D7" s="436"/>
      <c r="E7" s="436"/>
      <c r="F7" s="436"/>
      <c r="G7" s="436"/>
      <c r="H7" s="436"/>
      <c r="I7" s="436"/>
      <c r="J7" s="436"/>
    </row>
    <row r="8" spans="2:10" ht="15" customHeight="1" x14ac:dyDescent="0.25">
      <c r="B8" s="3"/>
      <c r="C8" s="3"/>
      <c r="D8" s="3"/>
      <c r="E8" s="3"/>
      <c r="F8" s="3"/>
      <c r="G8" s="3"/>
      <c r="H8" s="3"/>
      <c r="I8" s="3"/>
      <c r="J8" s="3"/>
    </row>
    <row r="9" spans="2:10" ht="21" customHeight="1" x14ac:dyDescent="0.25">
      <c r="B9" s="434" t="s">
        <v>5</v>
      </c>
      <c r="C9" s="434"/>
      <c r="D9" s="434"/>
      <c r="E9" s="434"/>
      <c r="F9" s="434"/>
      <c r="G9" s="434"/>
      <c r="H9" s="434"/>
      <c r="I9" s="434"/>
      <c r="J9" s="434"/>
    </row>
    <row r="10" spans="2:10" ht="21" customHeight="1" x14ac:dyDescent="0.3">
      <c r="B10" s="428" t="s">
        <v>413</v>
      </c>
      <c r="C10" s="428"/>
      <c r="D10" s="428"/>
      <c r="E10" s="428"/>
      <c r="F10" s="428"/>
      <c r="G10" s="428"/>
      <c r="H10" s="428"/>
      <c r="I10" s="428"/>
      <c r="J10" s="428"/>
    </row>
    <row r="11" spans="2:10" ht="33" customHeight="1" x14ac:dyDescent="0.3">
      <c r="B11" s="7" t="s">
        <v>444</v>
      </c>
      <c r="C11" s="4"/>
      <c r="D11" s="4"/>
      <c r="E11" s="4"/>
      <c r="F11" s="4"/>
      <c r="G11" s="4"/>
      <c r="H11" s="4"/>
      <c r="I11" s="6" t="s">
        <v>6</v>
      </c>
      <c r="J11" s="5">
        <v>1</v>
      </c>
    </row>
    <row r="12" spans="2:10" ht="15" customHeight="1" x14ac:dyDescent="0.3">
      <c r="B12" s="4"/>
      <c r="C12" s="4"/>
      <c r="D12" s="4"/>
      <c r="E12" s="4"/>
      <c r="F12" s="4"/>
      <c r="G12" s="4"/>
      <c r="H12" s="4"/>
      <c r="I12" s="4"/>
      <c r="J12" s="4"/>
    </row>
    <row r="13" spans="2:10" ht="133.5" customHeight="1" x14ac:dyDescent="0.3">
      <c r="B13" s="438" t="s">
        <v>7</v>
      </c>
      <c r="C13" s="438"/>
      <c r="D13" s="438"/>
      <c r="E13" s="438"/>
      <c r="F13" s="438"/>
      <c r="G13" s="17"/>
      <c r="H13" s="17"/>
      <c r="I13" s="17"/>
      <c r="J13" s="17"/>
    </row>
    <row r="14" spans="2:10" ht="23.25" customHeight="1" x14ac:dyDescent="0.3">
      <c r="B14" s="18"/>
      <c r="C14" s="18"/>
      <c r="D14" s="18"/>
      <c r="E14" s="18"/>
      <c r="F14" s="17"/>
      <c r="G14" s="17"/>
      <c r="H14" s="17"/>
      <c r="I14" s="17"/>
      <c r="J14" s="17"/>
    </row>
    <row r="15" spans="2:10" ht="179.25" customHeight="1" x14ac:dyDescent="0.25">
      <c r="B15" s="435" t="s">
        <v>8</v>
      </c>
      <c r="C15" s="435"/>
      <c r="D15" s="435"/>
      <c r="E15" s="435"/>
      <c r="F15" s="435"/>
      <c r="G15" s="435"/>
      <c r="H15" s="435"/>
      <c r="I15" s="435"/>
      <c r="J15" s="435"/>
    </row>
    <row r="16" spans="2:10" ht="18" customHeight="1" x14ac:dyDescent="0.3">
      <c r="B16" s="1" t="s">
        <v>9</v>
      </c>
      <c r="C16" s="19"/>
      <c r="D16" s="19"/>
      <c r="E16" s="19"/>
      <c r="F16" s="19"/>
      <c r="G16" s="19"/>
      <c r="H16" s="19"/>
      <c r="I16" s="19"/>
      <c r="J16" s="19"/>
    </row>
    <row r="17" spans="2:10" ht="73.5" customHeight="1" x14ac:dyDescent="0.25">
      <c r="B17" s="435" t="s">
        <v>10</v>
      </c>
      <c r="C17" s="435"/>
      <c r="D17" s="435"/>
      <c r="E17" s="435"/>
      <c r="F17" s="435"/>
      <c r="G17" s="435"/>
      <c r="H17" s="435"/>
      <c r="I17" s="435"/>
      <c r="J17" s="435"/>
    </row>
    <row r="18" spans="2:10" ht="18" customHeight="1" x14ac:dyDescent="0.3">
      <c r="B18" s="428" t="s">
        <v>21</v>
      </c>
      <c r="C18" s="428"/>
      <c r="D18" s="428"/>
      <c r="E18" s="428"/>
      <c r="F18" s="429">
        <f>H122</f>
        <v>92846554.799999997</v>
      </c>
      <c r="G18" s="430"/>
      <c r="H18" s="1" t="s">
        <v>11</v>
      </c>
      <c r="I18" s="19"/>
      <c r="J18" s="19"/>
    </row>
    <row r="19" spans="2:10" ht="16.5" customHeight="1" x14ac:dyDescent="0.25">
      <c r="B19" s="111">
        <f>J122</f>
        <v>174336296.91</v>
      </c>
      <c r="C19" s="19"/>
      <c r="D19" s="19"/>
      <c r="E19" s="19"/>
      <c r="F19" s="19"/>
      <c r="G19" s="19"/>
      <c r="H19" s="19"/>
      <c r="I19" s="19"/>
      <c r="J19" s="19"/>
    </row>
    <row r="20" spans="2:10" ht="15.75" customHeight="1" x14ac:dyDescent="0.3">
      <c r="B20" s="431" t="s">
        <v>20</v>
      </c>
      <c r="C20" s="431"/>
      <c r="D20" s="431"/>
      <c r="E20" s="431"/>
      <c r="F20" s="429">
        <f>H409</f>
        <v>117523268.93000001</v>
      </c>
      <c r="G20" s="429"/>
      <c r="H20" s="1" t="s">
        <v>11</v>
      </c>
      <c r="I20" s="19"/>
      <c r="J20" s="19"/>
    </row>
    <row r="21" spans="2:10" ht="15.75" customHeight="1" x14ac:dyDescent="0.3">
      <c r="B21" s="112">
        <f>J409</f>
        <v>199013011.04000002</v>
      </c>
      <c r="C21" s="10"/>
      <c r="D21" s="10"/>
      <c r="E21" s="10"/>
      <c r="F21" s="20"/>
      <c r="G21" s="19"/>
      <c r="H21" s="1"/>
      <c r="I21" s="19"/>
      <c r="J21" s="19"/>
    </row>
    <row r="22" spans="2:10" ht="15.75" customHeight="1" x14ac:dyDescent="0.3">
      <c r="B22" s="431" t="s">
        <v>12</v>
      </c>
      <c r="C22" s="431"/>
      <c r="D22" s="431"/>
      <c r="E22" s="431"/>
      <c r="F22" s="433" t="s">
        <v>13</v>
      </c>
      <c r="G22" s="433"/>
      <c r="H22" s="1" t="s">
        <v>11</v>
      </c>
      <c r="I22" s="19"/>
      <c r="J22" s="19"/>
    </row>
    <row r="23" spans="2:10" ht="15.75" customHeight="1" x14ac:dyDescent="0.3">
      <c r="B23" s="236">
        <v>112870.25290000001</v>
      </c>
      <c r="C23" s="10"/>
      <c r="D23" s="10"/>
      <c r="E23" s="10"/>
      <c r="F23" s="11"/>
      <c r="G23" s="19"/>
      <c r="H23" s="1"/>
      <c r="I23" s="19"/>
      <c r="J23" s="19"/>
    </row>
    <row r="24" spans="2:10" ht="15.75" customHeight="1" x14ac:dyDescent="0.3">
      <c r="B24" s="431" t="s">
        <v>14</v>
      </c>
      <c r="C24" s="431"/>
      <c r="D24" s="431"/>
      <c r="E24" s="431"/>
      <c r="F24" s="433">
        <v>61151.202319999997</v>
      </c>
      <c r="G24" s="433"/>
      <c r="H24" s="1" t="s">
        <v>11</v>
      </c>
      <c r="I24" s="19"/>
      <c r="J24" s="19"/>
    </row>
    <row r="25" spans="2:10" ht="15.75" customHeight="1" x14ac:dyDescent="0.3">
      <c r="B25" s="236">
        <v>68212.648639999999</v>
      </c>
      <c r="C25" s="10"/>
      <c r="D25" s="10"/>
      <c r="E25" s="10"/>
      <c r="F25" s="20"/>
      <c r="G25" s="20"/>
      <c r="H25" s="1"/>
      <c r="I25" s="19"/>
      <c r="J25" s="19"/>
    </row>
    <row r="26" spans="2:10" ht="36" customHeight="1" x14ac:dyDescent="0.3">
      <c r="B26" s="459" t="s">
        <v>164</v>
      </c>
      <c r="C26" s="459"/>
      <c r="D26" s="459"/>
      <c r="E26" s="459"/>
      <c r="F26" s="459"/>
      <c r="G26" s="459"/>
      <c r="H26" s="459"/>
      <c r="I26" s="459"/>
      <c r="J26" s="12"/>
    </row>
    <row r="27" spans="2:10" ht="10.5" customHeight="1" x14ac:dyDescent="0.3">
      <c r="B27" s="10"/>
      <c r="C27" s="10"/>
      <c r="D27" s="10"/>
      <c r="E27" s="10"/>
      <c r="F27" s="20"/>
      <c r="G27" s="20"/>
      <c r="H27" s="1"/>
      <c r="I27" s="19"/>
      <c r="J27" s="19"/>
    </row>
    <row r="28" spans="2:10" ht="40.5" customHeight="1" x14ac:dyDescent="0.25">
      <c r="B28" s="435" t="s">
        <v>15</v>
      </c>
      <c r="C28" s="435"/>
      <c r="D28" s="435"/>
      <c r="E28" s="435"/>
      <c r="F28" s="435"/>
      <c r="G28" s="435"/>
      <c r="H28" s="435"/>
      <c r="I28" s="435"/>
      <c r="J28" s="435"/>
    </row>
    <row r="29" spans="2:10" ht="75.75" customHeight="1" x14ac:dyDescent="0.25">
      <c r="B29" s="435" t="s">
        <v>449</v>
      </c>
      <c r="C29" s="435"/>
      <c r="D29" s="435"/>
      <c r="E29" s="435"/>
      <c r="F29" s="435"/>
      <c r="G29" s="435"/>
      <c r="H29" s="435"/>
      <c r="I29" s="435"/>
      <c r="J29" s="435"/>
    </row>
    <row r="30" spans="2:10" ht="36" customHeight="1" x14ac:dyDescent="0.25">
      <c r="B30" s="435" t="s">
        <v>16</v>
      </c>
      <c r="C30" s="435"/>
      <c r="D30" s="435"/>
      <c r="E30" s="435"/>
      <c r="F30" s="435"/>
      <c r="G30" s="435"/>
      <c r="H30" s="435"/>
      <c r="I30" s="435"/>
      <c r="J30" s="435"/>
    </row>
    <row r="31" spans="2:10" ht="101.25" customHeight="1" x14ac:dyDescent="0.25">
      <c r="B31" s="435" t="s">
        <v>17</v>
      </c>
      <c r="C31" s="435"/>
      <c r="D31" s="435"/>
      <c r="E31" s="435"/>
      <c r="F31" s="435"/>
      <c r="G31" s="435"/>
      <c r="H31" s="435"/>
      <c r="I31" s="435"/>
      <c r="J31" s="435"/>
    </row>
    <row r="32" spans="2:10" ht="22.5" customHeight="1" x14ac:dyDescent="0.25">
      <c r="B32" s="439" t="s">
        <v>18</v>
      </c>
      <c r="C32" s="439"/>
      <c r="D32" s="439"/>
      <c r="E32" s="439"/>
      <c r="F32" s="439"/>
      <c r="G32" s="439"/>
      <c r="H32" s="439"/>
      <c r="I32" s="439"/>
      <c r="J32" s="439"/>
    </row>
    <row r="33" spans="2:10" ht="38.25" customHeight="1" x14ac:dyDescent="0.25">
      <c r="B33" s="435" t="s">
        <v>19</v>
      </c>
      <c r="C33" s="435"/>
      <c r="D33" s="435"/>
      <c r="E33" s="435"/>
      <c r="F33" s="435"/>
      <c r="G33" s="435"/>
      <c r="H33" s="435"/>
      <c r="I33" s="435"/>
      <c r="J33" s="435"/>
    </row>
    <row r="34" spans="2:10" ht="63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</row>
    <row r="35" spans="2:10" ht="38.25" customHeight="1" x14ac:dyDescent="0.3">
      <c r="B35" s="21" t="s">
        <v>22</v>
      </c>
      <c r="C35" s="19"/>
      <c r="D35" s="19"/>
      <c r="E35" s="19"/>
      <c r="F35" s="19"/>
      <c r="G35" s="19"/>
      <c r="H35" s="1" t="s">
        <v>23</v>
      </c>
      <c r="I35" s="19"/>
      <c r="J35" s="19"/>
    </row>
    <row r="36" spans="2:10" ht="33.75" customHeight="1" x14ac:dyDescent="0.3">
      <c r="B36" s="21"/>
      <c r="C36" s="19"/>
      <c r="D36" s="19"/>
      <c r="E36" s="19"/>
      <c r="F36" s="19"/>
      <c r="G36" s="19"/>
      <c r="H36" s="19"/>
      <c r="I36" s="19"/>
      <c r="J36" s="19"/>
    </row>
    <row r="37" spans="2:10" ht="48" customHeight="1" x14ac:dyDescent="0.3">
      <c r="B37" s="459" t="s">
        <v>24</v>
      </c>
      <c r="C37" s="459"/>
      <c r="D37" s="459"/>
      <c r="E37" s="19"/>
      <c r="F37" s="19"/>
      <c r="G37" s="19"/>
      <c r="H37" s="1" t="s">
        <v>25</v>
      </c>
      <c r="I37" s="19"/>
      <c r="J37" s="19"/>
    </row>
    <row r="38" spans="2:10" ht="24" customHeight="1" x14ac:dyDescent="0.3">
      <c r="B38" s="22"/>
      <c r="C38" s="22"/>
      <c r="D38" s="22"/>
      <c r="E38" s="19"/>
      <c r="F38" s="19"/>
      <c r="G38" s="19"/>
      <c r="H38" s="1"/>
      <c r="I38" s="19"/>
      <c r="J38" s="19"/>
    </row>
    <row r="39" spans="2:10" ht="56.25" customHeight="1" x14ac:dyDescent="0.3">
      <c r="B39" s="22"/>
      <c r="C39" s="22"/>
      <c r="D39" s="22"/>
      <c r="E39" s="19"/>
      <c r="F39" s="19"/>
      <c r="G39" s="19"/>
      <c r="H39" s="1"/>
      <c r="I39" s="19"/>
      <c r="J39" s="19"/>
    </row>
    <row r="40" spans="2:10" ht="56.25" customHeight="1" x14ac:dyDescent="0.3">
      <c r="B40" s="22"/>
      <c r="C40" s="22"/>
      <c r="D40" s="22"/>
      <c r="E40" s="19"/>
      <c r="F40" s="19"/>
      <c r="G40" s="19"/>
      <c r="H40" s="1"/>
      <c r="I40" s="19"/>
      <c r="J40" s="19"/>
    </row>
    <row r="41" spans="2:10" ht="56.25" customHeight="1" x14ac:dyDescent="0.3">
      <c r="B41" s="22"/>
      <c r="C41" s="22"/>
      <c r="D41" s="22"/>
      <c r="E41" s="19"/>
      <c r="F41" s="19"/>
      <c r="G41" s="19"/>
      <c r="H41" s="1"/>
      <c r="I41" s="19"/>
      <c r="J41" s="19"/>
    </row>
    <row r="42" spans="2:10" ht="55.5" customHeight="1" x14ac:dyDescent="0.3">
      <c r="B42" s="22"/>
      <c r="C42" s="22"/>
      <c r="D42" s="22"/>
      <c r="E42" s="19"/>
      <c r="F42" s="19"/>
      <c r="G42" s="19"/>
      <c r="H42" s="1"/>
      <c r="I42" s="19"/>
      <c r="J42" s="19"/>
    </row>
    <row r="43" spans="2:10" ht="97.5" customHeight="1" x14ac:dyDescent="0.3">
      <c r="B43" s="22"/>
      <c r="C43" s="22"/>
      <c r="D43" s="22"/>
      <c r="E43" s="19"/>
      <c r="F43" s="19"/>
      <c r="G43" s="19"/>
      <c r="H43" s="1"/>
      <c r="I43" s="19"/>
      <c r="J43" s="19"/>
    </row>
    <row r="44" spans="2:10" ht="13.5" customHeight="1" x14ac:dyDescent="0.3">
      <c r="B44" s="23" t="s">
        <v>414</v>
      </c>
      <c r="C44" s="22"/>
      <c r="D44" s="22"/>
      <c r="E44" s="19"/>
      <c r="F44" s="19"/>
      <c r="G44" s="19"/>
      <c r="H44" s="1"/>
      <c r="I44" s="440" t="s">
        <v>26</v>
      </c>
      <c r="J44" s="440"/>
    </row>
    <row r="45" spans="2:10" ht="13.5" customHeight="1" x14ac:dyDescent="0.3">
      <c r="B45" s="23" t="s">
        <v>27</v>
      </c>
      <c r="C45" s="22"/>
      <c r="D45" s="22"/>
      <c r="E45" s="19"/>
      <c r="F45" s="19"/>
      <c r="G45" s="19"/>
      <c r="H45" s="1"/>
      <c r="I45" s="19"/>
      <c r="J45" s="19"/>
    </row>
    <row r="46" spans="2:10" ht="13.5" customHeight="1" x14ac:dyDescent="0.3">
      <c r="B46" s="23" t="s">
        <v>445</v>
      </c>
      <c r="C46" s="22"/>
      <c r="D46" s="22"/>
      <c r="E46" s="19"/>
      <c r="F46" s="19"/>
      <c r="G46" s="19"/>
      <c r="H46" s="1"/>
      <c r="I46" s="19"/>
      <c r="J46" s="19"/>
    </row>
    <row r="47" spans="2:10" ht="12" customHeight="1" x14ac:dyDescent="0.3">
      <c r="B47" s="22"/>
      <c r="C47" s="22"/>
      <c r="D47" s="22"/>
      <c r="E47" s="19"/>
      <c r="F47" s="19"/>
      <c r="G47" s="19"/>
      <c r="H47" s="1"/>
      <c r="I47" s="441" t="s">
        <v>28</v>
      </c>
      <c r="J47" s="441"/>
    </row>
    <row r="48" spans="2:10" ht="15" customHeight="1" x14ac:dyDescent="0.3">
      <c r="B48" s="22"/>
      <c r="C48" s="22"/>
      <c r="D48" s="22"/>
      <c r="E48" s="24" t="s">
        <v>29</v>
      </c>
      <c r="F48" s="19"/>
      <c r="G48" s="19"/>
      <c r="H48" s="1"/>
      <c r="I48" s="19"/>
      <c r="J48" s="19"/>
    </row>
    <row r="49" spans="2:10" ht="12.75" customHeight="1" x14ac:dyDescent="0.25">
      <c r="B49" s="13"/>
      <c r="C49" s="13"/>
      <c r="D49" s="13"/>
      <c r="E49" s="24" t="s">
        <v>30</v>
      </c>
      <c r="F49" s="14"/>
      <c r="G49" s="14"/>
      <c r="H49" s="15"/>
      <c r="I49" s="9"/>
      <c r="J49" s="233" t="s">
        <v>313</v>
      </c>
    </row>
    <row r="50" spans="2:10" ht="0.75" customHeight="1" x14ac:dyDescent="0.25">
      <c r="B50" s="16"/>
      <c r="C50" s="16"/>
      <c r="D50" s="16"/>
      <c r="E50" s="16"/>
      <c r="F50" s="16"/>
      <c r="G50" s="16"/>
      <c r="H50" s="8"/>
      <c r="I50" s="8"/>
      <c r="J50" s="8"/>
    </row>
    <row r="51" spans="2:10" ht="36.75" customHeight="1" x14ac:dyDescent="0.25">
      <c r="B51" s="29" t="s">
        <v>31</v>
      </c>
      <c r="C51" s="442" t="s">
        <v>32</v>
      </c>
      <c r="D51" s="442"/>
      <c r="E51" s="447" t="s">
        <v>34</v>
      </c>
      <c r="F51" s="448"/>
      <c r="G51" s="449"/>
      <c r="H51" s="27" t="s">
        <v>35</v>
      </c>
      <c r="I51" s="27" t="s">
        <v>36</v>
      </c>
      <c r="J51" s="28" t="s">
        <v>37</v>
      </c>
    </row>
    <row r="52" spans="2:10" ht="18" customHeight="1" x14ac:dyDescent="0.25">
      <c r="B52" s="214" t="s">
        <v>33</v>
      </c>
      <c r="C52" s="443"/>
      <c r="D52" s="444"/>
      <c r="E52" s="450"/>
      <c r="F52" s="451"/>
      <c r="G52" s="452"/>
      <c r="H52" s="215">
        <f>H53+H91</f>
        <v>38420687.840000004</v>
      </c>
      <c r="I52" s="215">
        <f t="shared" ref="I52:J52" si="0">I53+I91</f>
        <v>2548636.11</v>
      </c>
      <c r="J52" s="215">
        <f t="shared" si="0"/>
        <v>40969323.950000003</v>
      </c>
    </row>
    <row r="53" spans="2:10" x14ac:dyDescent="0.25">
      <c r="B53" s="216" t="s">
        <v>38</v>
      </c>
      <c r="C53" s="445"/>
      <c r="D53" s="446"/>
      <c r="E53" s="453"/>
      <c r="F53" s="454"/>
      <c r="G53" s="455"/>
      <c r="H53" s="217">
        <f>H54+H68+H73+H77</f>
        <v>36321400</v>
      </c>
      <c r="I53" s="217">
        <f t="shared" ref="I53:J53" si="1">I54+I68+I73+I77</f>
        <v>2548636.11</v>
      </c>
      <c r="J53" s="217">
        <f t="shared" si="1"/>
        <v>38870036.109999999</v>
      </c>
    </row>
    <row r="54" spans="2:10" x14ac:dyDescent="0.25">
      <c r="B54" s="218" t="s">
        <v>39</v>
      </c>
      <c r="C54" s="270">
        <v>182</v>
      </c>
      <c r="D54" s="271"/>
      <c r="E54" s="456" t="s">
        <v>66</v>
      </c>
      <c r="F54" s="457"/>
      <c r="G54" s="458"/>
      <c r="H54" s="219">
        <f>H55+H59+H63+H67</f>
        <v>12272400</v>
      </c>
      <c r="I54" s="219">
        <f>I55+I59+I63+I67</f>
        <v>0</v>
      </c>
      <c r="J54" s="219">
        <f>J55+J59+J63+J67</f>
        <v>12272400</v>
      </c>
    </row>
    <row r="55" spans="2:10" ht="69.75" customHeight="1" x14ac:dyDescent="0.25">
      <c r="B55" s="31" t="s">
        <v>40</v>
      </c>
      <c r="C55" s="285">
        <v>182</v>
      </c>
      <c r="D55" s="287"/>
      <c r="E55" s="373" t="s">
        <v>53</v>
      </c>
      <c r="F55" s="374"/>
      <c r="G55" s="375"/>
      <c r="H55" s="189">
        <f>SUM(H56:H58)</f>
        <v>12145800</v>
      </c>
      <c r="I55" s="189">
        <f>SUM(I56:I58)</f>
        <v>0</v>
      </c>
      <c r="J55" s="189">
        <f>SUM(J56:J58)</f>
        <v>12145800</v>
      </c>
    </row>
    <row r="56" spans="2:10" ht="107.25" customHeight="1" x14ac:dyDescent="0.25">
      <c r="B56" s="31" t="s">
        <v>41</v>
      </c>
      <c r="C56" s="285">
        <v>182</v>
      </c>
      <c r="D56" s="287"/>
      <c r="E56" s="460" t="s">
        <v>54</v>
      </c>
      <c r="F56" s="392"/>
      <c r="G56" s="393"/>
      <c r="H56" s="185">
        <v>12116800</v>
      </c>
      <c r="I56" s="48"/>
      <c r="J56" s="185">
        <f>H56+I56</f>
        <v>12116800</v>
      </c>
    </row>
    <row r="57" spans="2:10" ht="84.75" customHeight="1" x14ac:dyDescent="0.25">
      <c r="B57" s="26" t="s">
        <v>42</v>
      </c>
      <c r="C57" s="285">
        <v>182</v>
      </c>
      <c r="D57" s="287"/>
      <c r="E57" s="460" t="s">
        <v>55</v>
      </c>
      <c r="F57" s="392"/>
      <c r="G57" s="393"/>
      <c r="H57" s="185">
        <v>19000</v>
      </c>
      <c r="I57" s="48"/>
      <c r="J57" s="185">
        <f t="shared" ref="J57:J58" si="2">H57+I57</f>
        <v>19000</v>
      </c>
    </row>
    <row r="58" spans="2:10" ht="84" customHeight="1" x14ac:dyDescent="0.25">
      <c r="B58" s="31" t="s">
        <v>43</v>
      </c>
      <c r="C58" s="285">
        <v>182</v>
      </c>
      <c r="D58" s="287"/>
      <c r="E58" s="460" t="s">
        <v>56</v>
      </c>
      <c r="F58" s="392"/>
      <c r="G58" s="393"/>
      <c r="H58" s="185">
        <v>10000</v>
      </c>
      <c r="I58" s="48"/>
      <c r="J58" s="185">
        <f t="shared" si="2"/>
        <v>10000</v>
      </c>
    </row>
    <row r="59" spans="2:10" ht="109.5" customHeight="1" x14ac:dyDescent="0.25">
      <c r="B59" s="32" t="s">
        <v>44</v>
      </c>
      <c r="C59" s="285">
        <v>182</v>
      </c>
      <c r="D59" s="287"/>
      <c r="E59" s="373" t="s">
        <v>57</v>
      </c>
      <c r="F59" s="374"/>
      <c r="G59" s="375"/>
      <c r="H59" s="189">
        <f>H60+H61+H62</f>
        <v>100000</v>
      </c>
      <c r="I59" s="189">
        <f>I60+I61+I62</f>
        <v>0</v>
      </c>
      <c r="J59" s="189">
        <f>J60+J61+J62</f>
        <v>100000</v>
      </c>
    </row>
    <row r="60" spans="2:10" ht="132" customHeight="1" x14ac:dyDescent="0.25">
      <c r="B60" s="26" t="s">
        <v>45</v>
      </c>
      <c r="C60" s="285">
        <v>182</v>
      </c>
      <c r="D60" s="287"/>
      <c r="E60" s="460" t="s">
        <v>58</v>
      </c>
      <c r="F60" s="392"/>
      <c r="G60" s="393"/>
      <c r="H60" s="185">
        <v>94500</v>
      </c>
      <c r="I60" s="48"/>
      <c r="J60" s="185">
        <f>H60+I60</f>
        <v>94500</v>
      </c>
    </row>
    <row r="61" spans="2:10" ht="132.75" customHeight="1" x14ac:dyDescent="0.25">
      <c r="B61" s="31" t="s">
        <v>46</v>
      </c>
      <c r="C61" s="285">
        <v>182</v>
      </c>
      <c r="D61" s="287"/>
      <c r="E61" s="460" t="s">
        <v>59</v>
      </c>
      <c r="F61" s="392"/>
      <c r="G61" s="393"/>
      <c r="H61" s="185">
        <v>500</v>
      </c>
      <c r="I61" s="48"/>
      <c r="J61" s="185">
        <f>H61+I61</f>
        <v>500</v>
      </c>
    </row>
    <row r="62" spans="2:10" ht="95.25" customHeight="1" x14ac:dyDescent="0.25">
      <c r="B62" s="31" t="s">
        <v>47</v>
      </c>
      <c r="C62" s="285">
        <v>182</v>
      </c>
      <c r="D62" s="287"/>
      <c r="E62" s="460" t="s">
        <v>60</v>
      </c>
      <c r="F62" s="392"/>
      <c r="G62" s="393"/>
      <c r="H62" s="185">
        <v>5000</v>
      </c>
      <c r="I62" s="48"/>
      <c r="J62" s="185">
        <f>H62+I62</f>
        <v>5000</v>
      </c>
    </row>
    <row r="63" spans="2:10" ht="36.75" customHeight="1" x14ac:dyDescent="0.25">
      <c r="B63" s="32" t="s">
        <v>48</v>
      </c>
      <c r="C63" s="285">
        <v>182</v>
      </c>
      <c r="D63" s="287"/>
      <c r="E63" s="373" t="s">
        <v>61</v>
      </c>
      <c r="F63" s="374"/>
      <c r="G63" s="375"/>
      <c r="H63" s="189">
        <f>H64+H65+H66</f>
        <v>21000</v>
      </c>
      <c r="I63" s="189">
        <f>I64+I65+I66</f>
        <v>0</v>
      </c>
      <c r="J63" s="189">
        <f>J64+J65+J66</f>
        <v>21000</v>
      </c>
    </row>
    <row r="64" spans="2:10" ht="61.5" customHeight="1" x14ac:dyDescent="0.25">
      <c r="B64" s="31" t="s">
        <v>49</v>
      </c>
      <c r="C64" s="285">
        <v>182</v>
      </c>
      <c r="D64" s="287"/>
      <c r="E64" s="460" t="s">
        <v>62</v>
      </c>
      <c r="F64" s="392"/>
      <c r="G64" s="393"/>
      <c r="H64" s="185">
        <v>17500</v>
      </c>
      <c r="I64" s="48"/>
      <c r="J64" s="185">
        <f>H64+I64</f>
        <v>17500</v>
      </c>
    </row>
    <row r="65" spans="2:10" ht="50.25" customHeight="1" x14ac:dyDescent="0.25">
      <c r="B65" s="31" t="s">
        <v>50</v>
      </c>
      <c r="C65" s="285">
        <v>182</v>
      </c>
      <c r="D65" s="287"/>
      <c r="E65" s="460" t="s">
        <v>63</v>
      </c>
      <c r="F65" s="392"/>
      <c r="G65" s="393"/>
      <c r="H65" s="185">
        <v>500</v>
      </c>
      <c r="I65" s="48"/>
      <c r="J65" s="185">
        <f t="shared" ref="J65:J66" si="3">H65+I65</f>
        <v>500</v>
      </c>
    </row>
    <row r="66" spans="2:10" ht="72" customHeight="1" x14ac:dyDescent="0.25">
      <c r="B66" s="31" t="s">
        <v>51</v>
      </c>
      <c r="C66" s="285">
        <v>182</v>
      </c>
      <c r="D66" s="287"/>
      <c r="E66" s="460" t="s">
        <v>64</v>
      </c>
      <c r="F66" s="392"/>
      <c r="G66" s="393"/>
      <c r="H66" s="185">
        <v>3000</v>
      </c>
      <c r="I66" s="48"/>
      <c r="J66" s="185">
        <f t="shared" si="3"/>
        <v>3000</v>
      </c>
    </row>
    <row r="67" spans="2:10" ht="71.25" customHeight="1" x14ac:dyDescent="0.25">
      <c r="B67" s="31" t="s">
        <v>52</v>
      </c>
      <c r="C67" s="285">
        <v>182</v>
      </c>
      <c r="D67" s="287"/>
      <c r="E67" s="373" t="s">
        <v>65</v>
      </c>
      <c r="F67" s="374"/>
      <c r="G67" s="375"/>
      <c r="H67" s="189">
        <v>5600</v>
      </c>
      <c r="I67" s="189">
        <v>0</v>
      </c>
      <c r="J67" s="189">
        <f>H67+I67</f>
        <v>5600</v>
      </c>
    </row>
    <row r="68" spans="2:10" ht="36.75" x14ac:dyDescent="0.25">
      <c r="B68" s="220" t="s">
        <v>67</v>
      </c>
      <c r="C68" s="270"/>
      <c r="D68" s="271"/>
      <c r="E68" s="420" t="s">
        <v>76</v>
      </c>
      <c r="F68" s="421"/>
      <c r="G68" s="422"/>
      <c r="H68" s="219">
        <f>H69+H70+H71+H72</f>
        <v>4121000</v>
      </c>
      <c r="I68" s="219">
        <f t="shared" ref="I68:J68" si="4">I69+I70+I71+I72</f>
        <v>0</v>
      </c>
      <c r="J68" s="219">
        <f t="shared" si="4"/>
        <v>4121000</v>
      </c>
    </row>
    <row r="69" spans="2:10" ht="72.75" x14ac:dyDescent="0.25">
      <c r="B69" s="29" t="s">
        <v>68</v>
      </c>
      <c r="C69" s="285">
        <v>100</v>
      </c>
      <c r="D69" s="287"/>
      <c r="E69" s="285" t="s">
        <v>72</v>
      </c>
      <c r="F69" s="286"/>
      <c r="G69" s="287"/>
      <c r="H69" s="185">
        <v>1776700</v>
      </c>
      <c r="I69" s="48"/>
      <c r="J69" s="185">
        <f>H69+I69</f>
        <v>1776700</v>
      </c>
    </row>
    <row r="70" spans="2:10" ht="85.5" customHeight="1" x14ac:dyDescent="0.25">
      <c r="B70" s="29" t="s">
        <v>69</v>
      </c>
      <c r="C70" s="285">
        <v>100</v>
      </c>
      <c r="D70" s="287"/>
      <c r="E70" s="285" t="s">
        <v>73</v>
      </c>
      <c r="F70" s="286"/>
      <c r="G70" s="287"/>
      <c r="H70" s="185">
        <v>12600</v>
      </c>
      <c r="I70" s="48"/>
      <c r="J70" s="185">
        <f t="shared" ref="J70:J71" si="5">H70+I70</f>
        <v>12600</v>
      </c>
    </row>
    <row r="71" spans="2:10" ht="72.75" x14ac:dyDescent="0.25">
      <c r="B71" s="29" t="s">
        <v>70</v>
      </c>
      <c r="C71" s="285">
        <v>100</v>
      </c>
      <c r="D71" s="287"/>
      <c r="E71" s="285" t="s">
        <v>74</v>
      </c>
      <c r="F71" s="286"/>
      <c r="G71" s="287"/>
      <c r="H71" s="185">
        <v>2636000</v>
      </c>
      <c r="I71" s="48"/>
      <c r="J71" s="185">
        <f t="shared" si="5"/>
        <v>2636000</v>
      </c>
    </row>
    <row r="72" spans="2:10" ht="72.75" x14ac:dyDescent="0.25">
      <c r="B72" s="29" t="s">
        <v>71</v>
      </c>
      <c r="C72" s="285">
        <v>100</v>
      </c>
      <c r="D72" s="287"/>
      <c r="E72" s="285" t="s">
        <v>75</v>
      </c>
      <c r="F72" s="286"/>
      <c r="G72" s="287"/>
      <c r="H72" s="185">
        <v>-304300</v>
      </c>
      <c r="I72" s="48"/>
      <c r="J72" s="185">
        <f>H72+I72</f>
        <v>-304300</v>
      </c>
    </row>
    <row r="73" spans="2:10" x14ac:dyDescent="0.25">
      <c r="B73" s="221" t="s">
        <v>77</v>
      </c>
      <c r="C73" s="270"/>
      <c r="D73" s="271"/>
      <c r="E73" s="420" t="s">
        <v>80</v>
      </c>
      <c r="F73" s="421"/>
      <c r="G73" s="422"/>
      <c r="H73" s="219">
        <f>H74</f>
        <v>7500</v>
      </c>
      <c r="I73" s="222"/>
      <c r="J73" s="219">
        <f t="shared" ref="J73:J75" si="6">H73+I73</f>
        <v>7500</v>
      </c>
    </row>
    <row r="74" spans="2:10" ht="14.25" customHeight="1" x14ac:dyDescent="0.25">
      <c r="B74" s="35" t="s">
        <v>78</v>
      </c>
      <c r="C74" s="285">
        <v>182</v>
      </c>
      <c r="D74" s="287"/>
      <c r="E74" s="285" t="s">
        <v>81</v>
      </c>
      <c r="F74" s="286"/>
      <c r="G74" s="287"/>
      <c r="H74" s="185">
        <f>H75</f>
        <v>7500</v>
      </c>
      <c r="I74" s="48"/>
      <c r="J74" s="185">
        <f t="shared" si="6"/>
        <v>7500</v>
      </c>
    </row>
    <row r="75" spans="2:10" x14ac:dyDescent="0.25">
      <c r="B75" s="35" t="s">
        <v>78</v>
      </c>
      <c r="C75" s="285">
        <v>182</v>
      </c>
      <c r="D75" s="287"/>
      <c r="E75" s="285" t="s">
        <v>82</v>
      </c>
      <c r="F75" s="286"/>
      <c r="G75" s="287"/>
      <c r="H75" s="185">
        <f>H76</f>
        <v>7500</v>
      </c>
      <c r="I75" s="48"/>
      <c r="J75" s="185">
        <f t="shared" si="6"/>
        <v>7500</v>
      </c>
    </row>
    <row r="76" spans="2:10" ht="48.75" customHeight="1" x14ac:dyDescent="0.25">
      <c r="B76" s="29" t="s">
        <v>79</v>
      </c>
      <c r="C76" s="285">
        <v>182</v>
      </c>
      <c r="D76" s="287"/>
      <c r="E76" s="285" t="s">
        <v>83</v>
      </c>
      <c r="F76" s="286"/>
      <c r="G76" s="287"/>
      <c r="H76" s="185">
        <v>7500</v>
      </c>
      <c r="I76" s="48"/>
      <c r="J76" s="185">
        <f>H76+I76</f>
        <v>7500</v>
      </c>
    </row>
    <row r="77" spans="2:10" x14ac:dyDescent="0.25">
      <c r="B77" s="218" t="s">
        <v>84</v>
      </c>
      <c r="C77" s="270"/>
      <c r="D77" s="271"/>
      <c r="E77" s="420" t="s">
        <v>88</v>
      </c>
      <c r="F77" s="421"/>
      <c r="G77" s="422"/>
      <c r="H77" s="219">
        <f>H78+H81</f>
        <v>19920500</v>
      </c>
      <c r="I77" s="219">
        <f t="shared" ref="I77:J77" si="7">I78+I81</f>
        <v>2548636.11</v>
      </c>
      <c r="J77" s="219">
        <f t="shared" si="7"/>
        <v>22469136.109999999</v>
      </c>
    </row>
    <row r="78" spans="2:10" ht="47.25" customHeight="1" x14ac:dyDescent="0.25">
      <c r="B78" s="39" t="s">
        <v>85</v>
      </c>
      <c r="C78" s="282"/>
      <c r="D78" s="284"/>
      <c r="E78" s="282" t="s">
        <v>91</v>
      </c>
      <c r="F78" s="283"/>
      <c r="G78" s="284"/>
      <c r="H78" s="189">
        <f>SUM(H79+H80)</f>
        <v>2124400</v>
      </c>
      <c r="I78" s="189">
        <f t="shared" ref="I78:J78" si="8">SUM(I79+I80)</f>
        <v>0</v>
      </c>
      <c r="J78" s="189">
        <f t="shared" si="8"/>
        <v>2124400</v>
      </c>
    </row>
    <row r="79" spans="2:10" ht="71.25" customHeight="1" x14ac:dyDescent="0.25">
      <c r="B79" s="29" t="s">
        <v>86</v>
      </c>
      <c r="C79" s="285">
        <v>182</v>
      </c>
      <c r="D79" s="287"/>
      <c r="E79" s="285" t="s">
        <v>89</v>
      </c>
      <c r="F79" s="286"/>
      <c r="G79" s="287"/>
      <c r="H79" s="185">
        <v>2094400</v>
      </c>
      <c r="I79" s="48"/>
      <c r="J79" s="185">
        <f>H79+I79</f>
        <v>2094400</v>
      </c>
    </row>
    <row r="80" spans="2:10" ht="48" customHeight="1" x14ac:dyDescent="0.25">
      <c r="B80" s="29" t="s">
        <v>87</v>
      </c>
      <c r="C80" s="285">
        <v>182</v>
      </c>
      <c r="D80" s="287"/>
      <c r="E80" s="285" t="s">
        <v>90</v>
      </c>
      <c r="F80" s="286"/>
      <c r="G80" s="287"/>
      <c r="H80" s="185">
        <v>30000</v>
      </c>
      <c r="I80" s="48"/>
      <c r="J80" s="185">
        <f>H80+I80</f>
        <v>30000</v>
      </c>
    </row>
    <row r="81" spans="2:10" x14ac:dyDescent="0.25">
      <c r="B81" s="34" t="s">
        <v>92</v>
      </c>
      <c r="C81" s="282"/>
      <c r="D81" s="284"/>
      <c r="E81" s="282" t="s">
        <v>98</v>
      </c>
      <c r="F81" s="283"/>
      <c r="G81" s="284"/>
      <c r="H81" s="189">
        <f>H82+H87</f>
        <v>17796100</v>
      </c>
      <c r="I81" s="189">
        <f t="shared" ref="I81:J81" si="9">I82+I87</f>
        <v>2548636.11</v>
      </c>
      <c r="J81" s="189">
        <f t="shared" si="9"/>
        <v>20344736.109999999</v>
      </c>
    </row>
    <row r="82" spans="2:10" x14ac:dyDescent="0.25">
      <c r="B82" s="38" t="s">
        <v>93</v>
      </c>
      <c r="C82" s="376">
        <v>182</v>
      </c>
      <c r="D82" s="378"/>
      <c r="E82" s="376" t="s">
        <v>103</v>
      </c>
      <c r="F82" s="377"/>
      <c r="G82" s="378"/>
      <c r="H82" s="187">
        <f>H83</f>
        <v>15546100</v>
      </c>
      <c r="I82" s="187">
        <f t="shared" ref="I82:J82" si="10">I83</f>
        <v>2548636.11</v>
      </c>
      <c r="J82" s="187">
        <f t="shared" si="10"/>
        <v>18094736.109999999</v>
      </c>
    </row>
    <row r="83" spans="2:10" ht="36.75" x14ac:dyDescent="0.25">
      <c r="B83" s="40" t="s">
        <v>94</v>
      </c>
      <c r="C83" s="376">
        <v>182</v>
      </c>
      <c r="D83" s="378"/>
      <c r="E83" s="376" t="s">
        <v>99</v>
      </c>
      <c r="F83" s="377"/>
      <c r="G83" s="378"/>
      <c r="H83" s="187">
        <f>H84+H85+H86</f>
        <v>15546100</v>
      </c>
      <c r="I83" s="187">
        <f t="shared" ref="I83:J83" si="11">I84+I85+I86</f>
        <v>2548636.11</v>
      </c>
      <c r="J83" s="187">
        <f t="shared" si="11"/>
        <v>18094736.109999999</v>
      </c>
    </row>
    <row r="84" spans="2:10" ht="69.75" customHeight="1" x14ac:dyDescent="0.25">
      <c r="B84" s="31" t="s">
        <v>95</v>
      </c>
      <c r="C84" s="285">
        <v>182</v>
      </c>
      <c r="D84" s="287"/>
      <c r="E84" s="379" t="s">
        <v>100</v>
      </c>
      <c r="F84" s="286"/>
      <c r="G84" s="287"/>
      <c r="H84" s="185">
        <v>15456100</v>
      </c>
      <c r="I84" s="48">
        <v>2548636.11</v>
      </c>
      <c r="J84" s="185">
        <f>H84+I84</f>
        <v>18004736.109999999</v>
      </c>
    </row>
    <row r="85" spans="2:10" ht="36" customHeight="1" x14ac:dyDescent="0.25">
      <c r="B85" s="31" t="s">
        <v>96</v>
      </c>
      <c r="C85" s="285">
        <v>182</v>
      </c>
      <c r="D85" s="287"/>
      <c r="E85" s="285" t="s">
        <v>101</v>
      </c>
      <c r="F85" s="286"/>
      <c r="G85" s="287"/>
      <c r="H85" s="185">
        <v>85000</v>
      </c>
      <c r="I85" s="48"/>
      <c r="J85" s="185">
        <f t="shared" ref="J85:J86" si="12">H85+I85</f>
        <v>85000</v>
      </c>
    </row>
    <row r="86" spans="2:10" ht="59.25" customHeight="1" x14ac:dyDescent="0.25">
      <c r="B86" s="31" t="s">
        <v>97</v>
      </c>
      <c r="C86" s="285">
        <v>182</v>
      </c>
      <c r="D86" s="287"/>
      <c r="E86" s="285" t="s">
        <v>102</v>
      </c>
      <c r="F86" s="286"/>
      <c r="G86" s="287"/>
      <c r="H86" s="185">
        <v>5000</v>
      </c>
      <c r="I86" s="48"/>
      <c r="J86" s="185">
        <f t="shared" si="12"/>
        <v>5000</v>
      </c>
    </row>
    <row r="87" spans="2:10" x14ac:dyDescent="0.25">
      <c r="B87" s="38" t="s">
        <v>104</v>
      </c>
      <c r="C87" s="376"/>
      <c r="D87" s="378"/>
      <c r="E87" s="376" t="s">
        <v>108</v>
      </c>
      <c r="F87" s="377"/>
      <c r="G87" s="378"/>
      <c r="H87" s="187">
        <f>H88</f>
        <v>2250000</v>
      </c>
      <c r="I87" s="187">
        <f t="shared" ref="I87:J87" si="13">I88</f>
        <v>0</v>
      </c>
      <c r="J87" s="187">
        <f t="shared" si="13"/>
        <v>2250000</v>
      </c>
    </row>
    <row r="88" spans="2:10" ht="36.75" customHeight="1" x14ac:dyDescent="0.25">
      <c r="B88" s="31" t="s">
        <v>105</v>
      </c>
      <c r="C88" s="285">
        <v>182</v>
      </c>
      <c r="D88" s="287"/>
      <c r="E88" s="285" t="s">
        <v>109</v>
      </c>
      <c r="F88" s="286"/>
      <c r="G88" s="287"/>
      <c r="H88" s="185">
        <f>H89+H90</f>
        <v>2250000</v>
      </c>
      <c r="I88" s="185">
        <f t="shared" ref="I88:J88" si="14">I89+I90</f>
        <v>0</v>
      </c>
      <c r="J88" s="185">
        <f t="shared" si="14"/>
        <v>2250000</v>
      </c>
    </row>
    <row r="89" spans="2:10" ht="60.75" customHeight="1" x14ac:dyDescent="0.25">
      <c r="B89" s="31" t="s">
        <v>106</v>
      </c>
      <c r="C89" s="285">
        <v>182</v>
      </c>
      <c r="D89" s="287"/>
      <c r="E89" s="285" t="s">
        <v>110</v>
      </c>
      <c r="F89" s="286"/>
      <c r="G89" s="287"/>
      <c r="H89" s="185">
        <v>2200000</v>
      </c>
      <c r="I89" s="48"/>
      <c r="J89" s="185">
        <f>H89+I89</f>
        <v>2200000</v>
      </c>
    </row>
    <row r="90" spans="2:10" ht="48" customHeight="1" x14ac:dyDescent="0.25">
      <c r="B90" s="31" t="s">
        <v>107</v>
      </c>
      <c r="C90" s="285">
        <v>182</v>
      </c>
      <c r="D90" s="287"/>
      <c r="E90" s="285" t="s">
        <v>111</v>
      </c>
      <c r="F90" s="286"/>
      <c r="G90" s="287"/>
      <c r="H90" s="185">
        <v>50000</v>
      </c>
      <c r="I90" s="48"/>
      <c r="J90" s="185">
        <f>H90+I90</f>
        <v>50000</v>
      </c>
    </row>
    <row r="91" spans="2:10" x14ac:dyDescent="0.25">
      <c r="B91" s="223" t="s">
        <v>112</v>
      </c>
      <c r="C91" s="461"/>
      <c r="D91" s="462"/>
      <c r="E91" s="461"/>
      <c r="F91" s="463"/>
      <c r="G91" s="462"/>
      <c r="H91" s="224">
        <f>H92+H95+H97+H99</f>
        <v>2099287.84</v>
      </c>
      <c r="I91" s="224">
        <f t="shared" ref="I91" si="15">I92+I95+I97</f>
        <v>0</v>
      </c>
      <c r="J91" s="224">
        <f>H91+I91</f>
        <v>2099287.84</v>
      </c>
    </row>
    <row r="92" spans="2:10" ht="40.5" customHeight="1" x14ac:dyDescent="0.25">
      <c r="B92" s="220" t="s">
        <v>113</v>
      </c>
      <c r="C92" s="420"/>
      <c r="D92" s="422"/>
      <c r="E92" s="420" t="s">
        <v>116</v>
      </c>
      <c r="F92" s="421"/>
      <c r="G92" s="422"/>
      <c r="H92" s="219">
        <f>H93+H94</f>
        <v>1057600</v>
      </c>
      <c r="I92" s="219">
        <f t="shared" ref="I92:J92" si="16">I93+I94</f>
        <v>0</v>
      </c>
      <c r="J92" s="219">
        <f t="shared" si="16"/>
        <v>1057600</v>
      </c>
    </row>
    <row r="93" spans="2:10" ht="72.75" customHeight="1" x14ac:dyDescent="0.25">
      <c r="B93" s="31" t="s">
        <v>114</v>
      </c>
      <c r="C93" s="280" t="s">
        <v>121</v>
      </c>
      <c r="D93" s="281"/>
      <c r="E93" s="285" t="s">
        <v>118</v>
      </c>
      <c r="F93" s="286"/>
      <c r="G93" s="287"/>
      <c r="H93" s="185">
        <v>711500</v>
      </c>
      <c r="I93" s="48"/>
      <c r="J93" s="185">
        <f>H93+I93</f>
        <v>711500</v>
      </c>
    </row>
    <row r="94" spans="2:10" ht="72" customHeight="1" x14ac:dyDescent="0.25">
      <c r="B94" s="31" t="s">
        <v>115</v>
      </c>
      <c r="C94" s="280" t="s">
        <v>122</v>
      </c>
      <c r="D94" s="281"/>
      <c r="E94" s="285" t="s">
        <v>117</v>
      </c>
      <c r="F94" s="286"/>
      <c r="G94" s="287"/>
      <c r="H94" s="185">
        <v>346100</v>
      </c>
      <c r="I94" s="48"/>
      <c r="J94" s="185">
        <f>H94+I94</f>
        <v>346100</v>
      </c>
    </row>
    <row r="95" spans="2:10" ht="36.75" x14ac:dyDescent="0.25">
      <c r="B95" s="220" t="s">
        <v>119</v>
      </c>
      <c r="C95" s="423" t="s">
        <v>122</v>
      </c>
      <c r="D95" s="424"/>
      <c r="E95" s="420" t="s">
        <v>123</v>
      </c>
      <c r="F95" s="421"/>
      <c r="G95" s="422"/>
      <c r="H95" s="219">
        <f>H96</f>
        <v>17700</v>
      </c>
      <c r="I95" s="219">
        <f t="shared" ref="I95:J95" si="17">I96</f>
        <v>0</v>
      </c>
      <c r="J95" s="219">
        <f t="shared" si="17"/>
        <v>17700</v>
      </c>
    </row>
    <row r="96" spans="2:10" ht="36" customHeight="1" x14ac:dyDescent="0.25">
      <c r="B96" s="29" t="s">
        <v>120</v>
      </c>
      <c r="C96" s="280" t="s">
        <v>122</v>
      </c>
      <c r="D96" s="281"/>
      <c r="E96" s="285" t="s">
        <v>124</v>
      </c>
      <c r="F96" s="286"/>
      <c r="G96" s="287"/>
      <c r="H96" s="185">
        <v>17700</v>
      </c>
      <c r="I96" s="192"/>
      <c r="J96" s="185">
        <f>H96+I96</f>
        <v>17700</v>
      </c>
    </row>
    <row r="97" spans="2:10" ht="27" customHeight="1" x14ac:dyDescent="0.25">
      <c r="B97" s="220" t="s">
        <v>125</v>
      </c>
      <c r="C97" s="423" t="s">
        <v>121</v>
      </c>
      <c r="D97" s="424"/>
      <c r="E97" s="420" t="s">
        <v>127</v>
      </c>
      <c r="F97" s="421"/>
      <c r="G97" s="422"/>
      <c r="H97" s="219">
        <f>H98</f>
        <v>41500</v>
      </c>
      <c r="I97" s="219">
        <f t="shared" ref="I97:J97" si="18">I98</f>
        <v>0</v>
      </c>
      <c r="J97" s="219">
        <f t="shared" si="18"/>
        <v>41500</v>
      </c>
    </row>
    <row r="98" spans="2:10" ht="48.75" x14ac:dyDescent="0.25">
      <c r="B98" s="29" t="s">
        <v>126</v>
      </c>
      <c r="C98" s="280" t="s">
        <v>121</v>
      </c>
      <c r="D98" s="281"/>
      <c r="E98" s="285" t="s">
        <v>128</v>
      </c>
      <c r="F98" s="286"/>
      <c r="G98" s="287"/>
      <c r="H98" s="185">
        <v>41500</v>
      </c>
      <c r="I98" s="48"/>
      <c r="J98" s="185">
        <f>H98+I98</f>
        <v>41500</v>
      </c>
    </row>
    <row r="99" spans="2:10" ht="24.75" x14ac:dyDescent="0.25">
      <c r="B99" s="220" t="s">
        <v>409</v>
      </c>
      <c r="C99" s="423" t="s">
        <v>122</v>
      </c>
      <c r="D99" s="424"/>
      <c r="E99" s="420" t="s">
        <v>411</v>
      </c>
      <c r="F99" s="421"/>
      <c r="G99" s="422"/>
      <c r="H99" s="219">
        <f>H100</f>
        <v>982487.84</v>
      </c>
      <c r="I99" s="222"/>
      <c r="J99" s="219">
        <f>H99+I99</f>
        <v>982487.84</v>
      </c>
    </row>
    <row r="100" spans="2:10" ht="107.25" customHeight="1" x14ac:dyDescent="0.25">
      <c r="B100" s="26" t="s">
        <v>412</v>
      </c>
      <c r="C100" s="280" t="s">
        <v>122</v>
      </c>
      <c r="D100" s="281"/>
      <c r="E100" s="285" t="s">
        <v>410</v>
      </c>
      <c r="F100" s="286"/>
      <c r="G100" s="287"/>
      <c r="H100" s="185">
        <v>982487.84</v>
      </c>
      <c r="I100" s="48"/>
      <c r="J100" s="185">
        <f>H100+I100</f>
        <v>982487.84</v>
      </c>
    </row>
    <row r="101" spans="2:10" x14ac:dyDescent="0.25">
      <c r="B101" s="212" t="s">
        <v>129</v>
      </c>
      <c r="C101" s="425"/>
      <c r="D101" s="426"/>
      <c r="E101" s="425" t="s">
        <v>133</v>
      </c>
      <c r="F101" s="427"/>
      <c r="G101" s="426"/>
      <c r="H101" s="213">
        <f>H103+H108+H111+H120+H105</f>
        <v>54425866.959999993</v>
      </c>
      <c r="I101" s="213">
        <f>I103+I108+I111+I120+I105</f>
        <v>78941106</v>
      </c>
      <c r="J101" s="213">
        <f>H101+I101</f>
        <v>133366972.95999999</v>
      </c>
    </row>
    <row r="102" spans="2:10" ht="36.75" x14ac:dyDescent="0.25">
      <c r="B102" s="33" t="s">
        <v>130</v>
      </c>
      <c r="C102" s="278" t="s">
        <v>122</v>
      </c>
      <c r="D102" s="279"/>
      <c r="E102" s="282" t="s">
        <v>134</v>
      </c>
      <c r="F102" s="283"/>
      <c r="G102" s="284"/>
      <c r="H102" s="189">
        <f>H103+H108+H111</f>
        <v>45635928.189999998</v>
      </c>
      <c r="I102" s="189">
        <f t="shared" ref="I102:J102" si="19">I103+I108+I111</f>
        <v>23917020</v>
      </c>
      <c r="J102" s="189">
        <f t="shared" si="19"/>
        <v>69552948.189999998</v>
      </c>
    </row>
    <row r="103" spans="2:10" ht="24.75" x14ac:dyDescent="0.25">
      <c r="B103" s="39" t="s">
        <v>131</v>
      </c>
      <c r="C103" s="278" t="s">
        <v>122</v>
      </c>
      <c r="D103" s="279"/>
      <c r="E103" s="282" t="s">
        <v>135</v>
      </c>
      <c r="F103" s="283"/>
      <c r="G103" s="284"/>
      <c r="H103" s="189">
        <f>H104</f>
        <v>16103800</v>
      </c>
      <c r="I103" s="189">
        <f t="shared" ref="I103:J103" si="20">I104</f>
        <v>0</v>
      </c>
      <c r="J103" s="189">
        <f t="shared" si="20"/>
        <v>16103800</v>
      </c>
    </row>
    <row r="104" spans="2:10" ht="24.75" x14ac:dyDescent="0.25">
      <c r="B104" s="31" t="s">
        <v>132</v>
      </c>
      <c r="C104" s="280" t="s">
        <v>122</v>
      </c>
      <c r="D104" s="281"/>
      <c r="E104" s="285" t="s">
        <v>136</v>
      </c>
      <c r="F104" s="286"/>
      <c r="G104" s="287"/>
      <c r="H104" s="185">
        <v>16103800</v>
      </c>
      <c r="I104" s="48"/>
      <c r="J104" s="185">
        <f>H104+I104</f>
        <v>16103800</v>
      </c>
    </row>
    <row r="105" spans="2:10" ht="36.75" x14ac:dyDescent="0.25">
      <c r="B105" s="39" t="s">
        <v>419</v>
      </c>
      <c r="C105" s="278" t="s">
        <v>122</v>
      </c>
      <c r="D105" s="279"/>
      <c r="E105" s="282" t="s">
        <v>420</v>
      </c>
      <c r="F105" s="283"/>
      <c r="G105" s="284"/>
      <c r="H105" s="189">
        <f>H106+H107</f>
        <v>0</v>
      </c>
      <c r="I105" s="189">
        <f t="shared" ref="I105" si="21">I106+I107</f>
        <v>6600000</v>
      </c>
      <c r="J105" s="189">
        <f>H105+I105</f>
        <v>6600000</v>
      </c>
    </row>
    <row r="106" spans="2:10" ht="108.75" customHeight="1" x14ac:dyDescent="0.25">
      <c r="B106" s="31" t="s">
        <v>421</v>
      </c>
      <c r="C106" s="280" t="s">
        <v>122</v>
      </c>
      <c r="D106" s="281"/>
      <c r="E106" s="285" t="s">
        <v>420</v>
      </c>
      <c r="F106" s="286"/>
      <c r="G106" s="287"/>
      <c r="H106" s="185"/>
      <c r="I106" s="185">
        <v>6000000</v>
      </c>
      <c r="J106" s="185">
        <f>H106+I106</f>
        <v>6000000</v>
      </c>
    </row>
    <row r="107" spans="2:10" ht="94.5" customHeight="1" x14ac:dyDescent="0.25">
      <c r="B107" s="31" t="s">
        <v>422</v>
      </c>
      <c r="C107" s="280" t="s">
        <v>122</v>
      </c>
      <c r="D107" s="281"/>
      <c r="E107" s="285" t="s">
        <v>420</v>
      </c>
      <c r="F107" s="286"/>
      <c r="G107" s="287"/>
      <c r="H107" s="185"/>
      <c r="I107" s="185">
        <v>600000</v>
      </c>
      <c r="J107" s="185">
        <f>H107+I107</f>
        <v>600000</v>
      </c>
    </row>
    <row r="108" spans="2:10" ht="24" customHeight="1" x14ac:dyDescent="0.25">
      <c r="B108" s="33" t="s">
        <v>137</v>
      </c>
      <c r="C108" s="280" t="s">
        <v>122</v>
      </c>
      <c r="D108" s="281"/>
      <c r="E108" s="282" t="s">
        <v>140</v>
      </c>
      <c r="F108" s="283"/>
      <c r="G108" s="284"/>
      <c r="H108" s="189">
        <f>H109+H110</f>
        <v>695700</v>
      </c>
      <c r="I108" s="189">
        <f t="shared" ref="I108:J108" si="22">I109+I110</f>
        <v>0</v>
      </c>
      <c r="J108" s="189">
        <f t="shared" si="22"/>
        <v>695700</v>
      </c>
    </row>
    <row r="109" spans="2:10" ht="47.25" customHeight="1" x14ac:dyDescent="0.25">
      <c r="B109" s="29" t="s">
        <v>138</v>
      </c>
      <c r="C109" s="280" t="s">
        <v>122</v>
      </c>
      <c r="D109" s="281"/>
      <c r="E109" s="285" t="s">
        <v>141</v>
      </c>
      <c r="F109" s="286"/>
      <c r="G109" s="287"/>
      <c r="H109" s="185">
        <v>695600</v>
      </c>
      <c r="I109" s="48"/>
      <c r="J109" s="185">
        <f>H109+I109</f>
        <v>695600</v>
      </c>
    </row>
    <row r="110" spans="2:10" ht="36.75" x14ac:dyDescent="0.25">
      <c r="B110" s="31" t="s">
        <v>139</v>
      </c>
      <c r="C110" s="280" t="s">
        <v>122</v>
      </c>
      <c r="D110" s="281"/>
      <c r="E110" s="285" t="s">
        <v>142</v>
      </c>
      <c r="F110" s="286"/>
      <c r="G110" s="287"/>
      <c r="H110" s="185">
        <v>100</v>
      </c>
      <c r="I110" s="48"/>
      <c r="J110" s="185">
        <f>H110+I110</f>
        <v>100</v>
      </c>
    </row>
    <row r="111" spans="2:10" x14ac:dyDescent="0.25">
      <c r="B111" s="41" t="s">
        <v>143</v>
      </c>
      <c r="C111" s="278"/>
      <c r="D111" s="279"/>
      <c r="E111" s="282" t="s">
        <v>147</v>
      </c>
      <c r="F111" s="283"/>
      <c r="G111" s="284"/>
      <c r="H111" s="189">
        <f>H112+H113+H114+H115+H116+H119+H117</f>
        <v>28836428.189999998</v>
      </c>
      <c r="I111" s="189">
        <f>I112+I113+I114+I115+I116+I119+I118</f>
        <v>23917020</v>
      </c>
      <c r="J111" s="189">
        <f>H111+I111</f>
        <v>52753448.189999998</v>
      </c>
    </row>
    <row r="112" spans="2:10" ht="105" customHeight="1" x14ac:dyDescent="0.25">
      <c r="B112" s="42" t="s">
        <v>145</v>
      </c>
      <c r="C112" s="280" t="s">
        <v>122</v>
      </c>
      <c r="D112" s="281"/>
      <c r="E112" s="285" t="s">
        <v>433</v>
      </c>
      <c r="F112" s="286"/>
      <c r="G112" s="287"/>
      <c r="H112" s="185">
        <v>431520</v>
      </c>
      <c r="I112" s="48">
        <v>4744000</v>
      </c>
      <c r="J112" s="185">
        <f>H112+I112</f>
        <v>5175520</v>
      </c>
    </row>
    <row r="113" spans="2:10" ht="96" customHeight="1" x14ac:dyDescent="0.25">
      <c r="B113" s="42" t="s">
        <v>146</v>
      </c>
      <c r="C113" s="280" t="s">
        <v>122</v>
      </c>
      <c r="D113" s="281"/>
      <c r="E113" s="285" t="s">
        <v>433</v>
      </c>
      <c r="F113" s="286"/>
      <c r="G113" s="287"/>
      <c r="H113" s="185">
        <v>4744000</v>
      </c>
      <c r="I113" s="48">
        <v>-4744000</v>
      </c>
      <c r="J113" s="185">
        <f t="shared" ref="J113:J119" si="23">H113+I113</f>
        <v>0</v>
      </c>
    </row>
    <row r="114" spans="2:10" ht="82.5" customHeight="1" x14ac:dyDescent="0.25">
      <c r="B114" s="31" t="s">
        <v>144</v>
      </c>
      <c r="C114" s="280" t="s">
        <v>122</v>
      </c>
      <c r="D114" s="281"/>
      <c r="E114" s="285" t="s">
        <v>433</v>
      </c>
      <c r="F114" s="286"/>
      <c r="G114" s="287"/>
      <c r="H114" s="185">
        <v>1415500</v>
      </c>
      <c r="I114" s="48">
        <v>23767020</v>
      </c>
      <c r="J114" s="185">
        <f t="shared" si="23"/>
        <v>25182520</v>
      </c>
    </row>
    <row r="115" spans="2:10" ht="84" customHeight="1" x14ac:dyDescent="0.25">
      <c r="B115" s="31" t="s">
        <v>149</v>
      </c>
      <c r="C115" s="417"/>
      <c r="D115" s="417"/>
      <c r="E115" s="285" t="s">
        <v>433</v>
      </c>
      <c r="F115" s="286"/>
      <c r="G115" s="287"/>
      <c r="H115" s="185">
        <v>15505774.189999999</v>
      </c>
      <c r="I115" s="48"/>
      <c r="J115" s="185">
        <f t="shared" si="23"/>
        <v>15505774.189999999</v>
      </c>
    </row>
    <row r="116" spans="2:10" ht="26.25" customHeight="1" x14ac:dyDescent="0.25">
      <c r="B116" s="29" t="s">
        <v>150</v>
      </c>
      <c r="C116" s="280" t="s">
        <v>122</v>
      </c>
      <c r="D116" s="281"/>
      <c r="E116" s="285" t="s">
        <v>433</v>
      </c>
      <c r="F116" s="286"/>
      <c r="G116" s="287"/>
      <c r="H116" s="185">
        <v>1884000</v>
      </c>
      <c r="I116" s="48"/>
      <c r="J116" s="185">
        <f t="shared" si="23"/>
        <v>1884000</v>
      </c>
    </row>
    <row r="117" spans="2:10" ht="84" customHeight="1" x14ac:dyDescent="0.25">
      <c r="B117" s="208" t="s">
        <v>408</v>
      </c>
      <c r="C117" s="280" t="s">
        <v>122</v>
      </c>
      <c r="D117" s="281"/>
      <c r="E117" s="285" t="s">
        <v>433</v>
      </c>
      <c r="F117" s="286"/>
      <c r="G117" s="287"/>
      <c r="H117" s="185">
        <v>328600</v>
      </c>
      <c r="I117" s="48"/>
      <c r="J117" s="185">
        <f t="shared" si="23"/>
        <v>328600</v>
      </c>
    </row>
    <row r="118" spans="2:10" ht="30" customHeight="1" x14ac:dyDescent="0.25">
      <c r="B118" s="29" t="s">
        <v>432</v>
      </c>
      <c r="C118" s="280" t="s">
        <v>122</v>
      </c>
      <c r="D118" s="281"/>
      <c r="E118" s="285" t="s">
        <v>433</v>
      </c>
      <c r="F118" s="286"/>
      <c r="G118" s="287"/>
      <c r="H118" s="185"/>
      <c r="I118" s="185">
        <v>150000</v>
      </c>
      <c r="J118" s="185">
        <f t="shared" si="23"/>
        <v>150000</v>
      </c>
    </row>
    <row r="119" spans="2:10" ht="60.75" x14ac:dyDescent="0.25">
      <c r="B119" s="29" t="s">
        <v>151</v>
      </c>
      <c r="C119" s="280" t="s">
        <v>122</v>
      </c>
      <c r="D119" s="281"/>
      <c r="E119" s="285" t="s">
        <v>433</v>
      </c>
      <c r="F119" s="286"/>
      <c r="G119" s="287"/>
      <c r="H119" s="185">
        <v>4527034</v>
      </c>
      <c r="I119" s="48"/>
      <c r="J119" s="185">
        <f t="shared" si="23"/>
        <v>4527034</v>
      </c>
    </row>
    <row r="120" spans="2:10" ht="15" customHeight="1" x14ac:dyDescent="0.25">
      <c r="B120" s="37" t="s">
        <v>152</v>
      </c>
      <c r="C120" s="278" t="s">
        <v>122</v>
      </c>
      <c r="D120" s="279"/>
      <c r="E120" s="282" t="s">
        <v>154</v>
      </c>
      <c r="F120" s="283"/>
      <c r="G120" s="284"/>
      <c r="H120" s="37">
        <f>H121</f>
        <v>8789938.7699999996</v>
      </c>
      <c r="I120" s="37">
        <f t="shared" ref="I120:J120" si="24">I121</f>
        <v>48424086</v>
      </c>
      <c r="J120" s="37">
        <f t="shared" si="24"/>
        <v>57214024.769999996</v>
      </c>
    </row>
    <row r="121" spans="2:10" ht="25.5" thickBot="1" x14ac:dyDescent="0.3">
      <c r="B121" s="26" t="s">
        <v>153</v>
      </c>
      <c r="C121" s="394" t="s">
        <v>122</v>
      </c>
      <c r="D121" s="395"/>
      <c r="E121" s="358" t="s">
        <v>155</v>
      </c>
      <c r="F121" s="359"/>
      <c r="G121" s="360"/>
      <c r="H121" s="204">
        <v>8789938.7699999996</v>
      </c>
      <c r="I121" s="204">
        <v>48424086</v>
      </c>
      <c r="J121" s="204">
        <f>H121+I121</f>
        <v>57214024.769999996</v>
      </c>
    </row>
    <row r="122" spans="2:10" ht="15.75" thickBot="1" x14ac:dyDescent="0.3">
      <c r="B122" s="210" t="s">
        <v>156</v>
      </c>
      <c r="C122" s="396"/>
      <c r="D122" s="397"/>
      <c r="E122" s="398"/>
      <c r="F122" s="399"/>
      <c r="G122" s="400"/>
      <c r="H122" s="209">
        <f>H52+H101</f>
        <v>92846554.799999997</v>
      </c>
      <c r="I122" s="209">
        <f t="shared" ref="I122:J122" si="25">I52+I101</f>
        <v>81489742.109999999</v>
      </c>
      <c r="J122" s="211">
        <f t="shared" si="25"/>
        <v>174336296.91</v>
      </c>
    </row>
    <row r="123" spans="2:10" ht="9.75" customHeight="1" x14ac:dyDescent="0.25">
      <c r="B123" s="44"/>
      <c r="C123" s="45"/>
      <c r="D123" s="45"/>
      <c r="E123" s="44"/>
      <c r="F123" s="44"/>
      <c r="G123" s="44"/>
      <c r="H123" s="44"/>
      <c r="I123" s="44"/>
      <c r="J123" s="44"/>
    </row>
    <row r="124" spans="2:10" x14ac:dyDescent="0.25">
      <c r="B124" s="23" t="s">
        <v>26</v>
      </c>
      <c r="C124" s="45"/>
      <c r="D124" s="45"/>
      <c r="E124" s="44"/>
      <c r="F124" s="44"/>
      <c r="G124" s="44"/>
      <c r="H124" s="44"/>
      <c r="I124" s="44"/>
      <c r="J124" s="44"/>
    </row>
    <row r="125" spans="2:10" ht="13.5" customHeight="1" x14ac:dyDescent="0.25">
      <c r="B125" s="23" t="s">
        <v>415</v>
      </c>
      <c r="C125" s="45"/>
      <c r="D125" s="45"/>
      <c r="E125" s="44"/>
      <c r="F125" s="44"/>
      <c r="G125" s="44"/>
      <c r="H125" s="44"/>
      <c r="I125" s="44"/>
      <c r="J125" s="44"/>
    </row>
    <row r="126" spans="2:10" ht="13.5" customHeight="1" x14ac:dyDescent="0.25">
      <c r="B126" s="23" t="s">
        <v>27</v>
      </c>
      <c r="C126" s="45"/>
      <c r="D126" s="45"/>
      <c r="E126" s="44"/>
      <c r="F126" s="44"/>
      <c r="G126" s="44"/>
      <c r="H126" s="44"/>
      <c r="I126" s="44"/>
      <c r="J126" s="44"/>
    </row>
    <row r="127" spans="2:10" ht="12" customHeight="1" x14ac:dyDescent="0.25">
      <c r="B127" s="23" t="s">
        <v>445</v>
      </c>
      <c r="C127" s="44"/>
      <c r="D127" s="44"/>
      <c r="E127" s="44"/>
      <c r="F127" s="44"/>
      <c r="G127" s="44"/>
      <c r="H127" s="44"/>
      <c r="I127" s="44"/>
      <c r="J127" s="41" t="s">
        <v>157</v>
      </c>
    </row>
    <row r="128" spans="2:10" ht="13.5" customHeight="1" x14ac:dyDescent="0.25">
      <c r="B128" s="202"/>
      <c r="C128" s="203"/>
      <c r="D128" s="203"/>
      <c r="E128" s="167" t="s">
        <v>29</v>
      </c>
      <c r="F128" s="203"/>
      <c r="G128" s="203"/>
      <c r="H128" s="203"/>
      <c r="I128" s="203"/>
      <c r="J128" s="44"/>
    </row>
    <row r="129" spans="2:10" ht="11.25" customHeight="1" x14ac:dyDescent="0.25">
      <c r="B129" s="202"/>
      <c r="C129" s="203"/>
      <c r="D129" s="203"/>
      <c r="E129" s="167" t="s">
        <v>158</v>
      </c>
      <c r="F129" s="203"/>
      <c r="G129" s="203"/>
      <c r="H129" s="203"/>
      <c r="I129" s="203"/>
      <c r="J129" s="44"/>
    </row>
    <row r="130" spans="2:10" ht="12" customHeight="1" x14ac:dyDescent="0.25">
      <c r="B130" s="43"/>
      <c r="C130" s="44"/>
      <c r="D130" s="44"/>
      <c r="E130" s="25" t="s">
        <v>159</v>
      </c>
      <c r="F130" s="44"/>
      <c r="G130" s="44"/>
      <c r="H130" s="44"/>
      <c r="I130" s="44"/>
      <c r="J130" s="235" t="s">
        <v>313</v>
      </c>
    </row>
    <row r="131" spans="2:10" ht="24.75" x14ac:dyDescent="0.25">
      <c r="B131" s="391" t="s">
        <v>162</v>
      </c>
      <c r="C131" s="391"/>
      <c r="D131" s="391"/>
      <c r="E131" s="30" t="s">
        <v>32</v>
      </c>
      <c r="F131" s="390" t="s">
        <v>34</v>
      </c>
      <c r="G131" s="390"/>
      <c r="H131" s="390"/>
      <c r="I131" s="29" t="s">
        <v>161</v>
      </c>
      <c r="J131" s="29" t="s">
        <v>160</v>
      </c>
    </row>
    <row r="132" spans="2:10" ht="14.25" customHeight="1" x14ac:dyDescent="0.25">
      <c r="B132" s="354" t="s">
        <v>33</v>
      </c>
      <c r="C132" s="354"/>
      <c r="D132" s="354"/>
      <c r="E132" s="200"/>
      <c r="F132" s="392"/>
      <c r="G132" s="392"/>
      <c r="H132" s="393"/>
      <c r="I132" s="201">
        <f>I133+I156</f>
        <v>39596500</v>
      </c>
      <c r="J132" s="201">
        <f>J133+J156</f>
        <v>40822300</v>
      </c>
    </row>
    <row r="133" spans="2:10" x14ac:dyDescent="0.25">
      <c r="B133" s="355" t="s">
        <v>38</v>
      </c>
      <c r="C133" s="356"/>
      <c r="D133" s="357"/>
      <c r="E133" s="186"/>
      <c r="F133" s="418"/>
      <c r="G133" s="418"/>
      <c r="H133" s="419"/>
      <c r="I133" s="187">
        <f>I134+I138+I143+I147</f>
        <v>38487100</v>
      </c>
      <c r="J133" s="187">
        <f>J134+J138+J143+J147</f>
        <v>39709100</v>
      </c>
    </row>
    <row r="134" spans="2:10" ht="15" customHeight="1" x14ac:dyDescent="0.25">
      <c r="B134" s="389" t="s">
        <v>39</v>
      </c>
      <c r="C134" s="389"/>
      <c r="D134" s="389"/>
      <c r="E134" s="188">
        <v>182</v>
      </c>
      <c r="F134" s="374" t="s">
        <v>66</v>
      </c>
      <c r="G134" s="374"/>
      <c r="H134" s="375"/>
      <c r="I134" s="189">
        <f>I135+I136+I137</f>
        <v>13033400</v>
      </c>
      <c r="J134" s="189">
        <f>J135+J136+J137</f>
        <v>13997800</v>
      </c>
    </row>
    <row r="135" spans="2:10" ht="60" customHeight="1" x14ac:dyDescent="0.25">
      <c r="B135" s="295" t="s">
        <v>40</v>
      </c>
      <c r="C135" s="295"/>
      <c r="D135" s="295"/>
      <c r="E135" s="190" t="s">
        <v>163</v>
      </c>
      <c r="F135" s="375" t="s">
        <v>53</v>
      </c>
      <c r="G135" s="388"/>
      <c r="H135" s="388"/>
      <c r="I135" s="189">
        <v>12927400</v>
      </c>
      <c r="J135" s="189">
        <v>13891400</v>
      </c>
    </row>
    <row r="136" spans="2:10" ht="85.5" customHeight="1" x14ac:dyDescent="0.25">
      <c r="B136" s="401" t="s">
        <v>44</v>
      </c>
      <c r="C136" s="402"/>
      <c r="D136" s="403"/>
      <c r="E136" s="168">
        <v>182</v>
      </c>
      <c r="F136" s="374" t="s">
        <v>57</v>
      </c>
      <c r="G136" s="374"/>
      <c r="H136" s="375"/>
      <c r="I136" s="189">
        <v>100000</v>
      </c>
      <c r="J136" s="189">
        <v>100000</v>
      </c>
    </row>
    <row r="137" spans="2:10" ht="60" customHeight="1" x14ac:dyDescent="0.25">
      <c r="B137" s="274" t="s">
        <v>52</v>
      </c>
      <c r="C137" s="299"/>
      <c r="D137" s="275"/>
      <c r="E137" s="191">
        <v>182</v>
      </c>
      <c r="F137" s="373" t="s">
        <v>65</v>
      </c>
      <c r="G137" s="374"/>
      <c r="H137" s="375"/>
      <c r="I137" s="189">
        <v>6000</v>
      </c>
      <c r="J137" s="189">
        <v>6400</v>
      </c>
    </row>
    <row r="138" spans="2:10" ht="27.75" customHeight="1" x14ac:dyDescent="0.25">
      <c r="B138" s="364" t="s">
        <v>67</v>
      </c>
      <c r="C138" s="365"/>
      <c r="D138" s="366"/>
      <c r="E138" s="192"/>
      <c r="F138" s="282" t="s">
        <v>76</v>
      </c>
      <c r="G138" s="283"/>
      <c r="H138" s="284"/>
      <c r="I138" s="189">
        <f t="shared" ref="I138:J138" si="26">I139+I140+I141+I142</f>
        <v>3913500</v>
      </c>
      <c r="J138" s="189">
        <f t="shared" si="26"/>
        <v>4019300</v>
      </c>
    </row>
    <row r="139" spans="2:10" ht="48.75" customHeight="1" x14ac:dyDescent="0.25">
      <c r="B139" s="324" t="s">
        <v>68</v>
      </c>
      <c r="C139" s="367"/>
      <c r="D139" s="325"/>
      <c r="E139" s="191">
        <v>100</v>
      </c>
      <c r="F139" s="285" t="s">
        <v>72</v>
      </c>
      <c r="G139" s="286"/>
      <c r="H139" s="287"/>
      <c r="I139" s="185">
        <v>1738400</v>
      </c>
      <c r="J139" s="185">
        <v>1788100</v>
      </c>
    </row>
    <row r="140" spans="2:10" ht="64.5" customHeight="1" x14ac:dyDescent="0.25">
      <c r="B140" s="324" t="s">
        <v>69</v>
      </c>
      <c r="C140" s="367"/>
      <c r="D140" s="325"/>
      <c r="E140" s="191">
        <v>100</v>
      </c>
      <c r="F140" s="285" t="s">
        <v>73</v>
      </c>
      <c r="G140" s="286"/>
      <c r="H140" s="287"/>
      <c r="I140" s="185">
        <v>11900</v>
      </c>
      <c r="J140" s="185">
        <v>12400</v>
      </c>
    </row>
    <row r="141" spans="2:10" ht="60" customHeight="1" x14ac:dyDescent="0.25">
      <c r="B141" s="324" t="s">
        <v>70</v>
      </c>
      <c r="C141" s="367"/>
      <c r="D141" s="325"/>
      <c r="E141" s="191">
        <v>100</v>
      </c>
      <c r="F141" s="285" t="s">
        <v>74</v>
      </c>
      <c r="G141" s="286"/>
      <c r="H141" s="287"/>
      <c r="I141" s="185">
        <v>2577100</v>
      </c>
      <c r="J141" s="185">
        <v>2650900</v>
      </c>
    </row>
    <row r="142" spans="2:10" ht="48" customHeight="1" x14ac:dyDescent="0.25">
      <c r="B142" s="324" t="s">
        <v>71</v>
      </c>
      <c r="C142" s="367"/>
      <c r="D142" s="325"/>
      <c r="E142" s="191">
        <v>100</v>
      </c>
      <c r="F142" s="285" t="s">
        <v>75</v>
      </c>
      <c r="G142" s="286"/>
      <c r="H142" s="287"/>
      <c r="I142" s="185">
        <v>-413900</v>
      </c>
      <c r="J142" s="185">
        <v>-432100</v>
      </c>
    </row>
    <row r="143" spans="2:10" x14ac:dyDescent="0.25">
      <c r="B143" s="370" t="s">
        <v>77</v>
      </c>
      <c r="C143" s="371"/>
      <c r="D143" s="372"/>
      <c r="E143" s="192"/>
      <c r="F143" s="282" t="s">
        <v>80</v>
      </c>
      <c r="G143" s="283"/>
      <c r="H143" s="284"/>
      <c r="I143" s="189">
        <f t="shared" ref="I143:J145" si="27">I144</f>
        <v>7700</v>
      </c>
      <c r="J143" s="189">
        <f t="shared" si="27"/>
        <v>8000</v>
      </c>
    </row>
    <row r="144" spans="2:10" x14ac:dyDescent="0.25">
      <c r="B144" s="411" t="s">
        <v>78</v>
      </c>
      <c r="C144" s="412"/>
      <c r="D144" s="413"/>
      <c r="E144" s="191">
        <v>182</v>
      </c>
      <c r="F144" s="285" t="s">
        <v>81</v>
      </c>
      <c r="G144" s="286"/>
      <c r="H144" s="287"/>
      <c r="I144" s="185">
        <f t="shared" si="27"/>
        <v>7700</v>
      </c>
      <c r="J144" s="185">
        <f t="shared" si="27"/>
        <v>8000</v>
      </c>
    </row>
    <row r="145" spans="2:10" x14ac:dyDescent="0.25">
      <c r="B145" s="411" t="s">
        <v>78</v>
      </c>
      <c r="C145" s="412"/>
      <c r="D145" s="413"/>
      <c r="E145" s="191">
        <v>182</v>
      </c>
      <c r="F145" s="285" t="s">
        <v>82</v>
      </c>
      <c r="G145" s="286"/>
      <c r="H145" s="287"/>
      <c r="I145" s="185">
        <f t="shared" si="27"/>
        <v>7700</v>
      </c>
      <c r="J145" s="185">
        <f t="shared" si="27"/>
        <v>8000</v>
      </c>
    </row>
    <row r="146" spans="2:10" ht="38.25" customHeight="1" x14ac:dyDescent="0.25">
      <c r="B146" s="324" t="s">
        <v>79</v>
      </c>
      <c r="C146" s="367"/>
      <c r="D146" s="325"/>
      <c r="E146" s="191">
        <v>182</v>
      </c>
      <c r="F146" s="285" t="s">
        <v>83</v>
      </c>
      <c r="G146" s="286"/>
      <c r="H146" s="287"/>
      <c r="I146" s="185">
        <v>7700</v>
      </c>
      <c r="J146" s="185">
        <v>8000</v>
      </c>
    </row>
    <row r="147" spans="2:10" x14ac:dyDescent="0.25">
      <c r="B147" s="371" t="s">
        <v>84</v>
      </c>
      <c r="C147" s="371"/>
      <c r="D147" s="372"/>
      <c r="E147" s="192"/>
      <c r="F147" s="282" t="s">
        <v>88</v>
      </c>
      <c r="G147" s="283"/>
      <c r="H147" s="284"/>
      <c r="I147" s="189">
        <f>I148+I149</f>
        <v>21532500</v>
      </c>
      <c r="J147" s="189">
        <f>J148+J149</f>
        <v>21684000</v>
      </c>
    </row>
    <row r="148" spans="2:10" ht="45.75" customHeight="1" x14ac:dyDescent="0.25">
      <c r="B148" s="382" t="s">
        <v>85</v>
      </c>
      <c r="C148" s="383"/>
      <c r="D148" s="384"/>
      <c r="E148" s="192"/>
      <c r="F148" s="282" t="s">
        <v>91</v>
      </c>
      <c r="G148" s="283"/>
      <c r="H148" s="284"/>
      <c r="I148" s="189">
        <v>2281000</v>
      </c>
      <c r="J148" s="189">
        <v>1993600</v>
      </c>
    </row>
    <row r="149" spans="2:10" x14ac:dyDescent="0.25">
      <c r="B149" s="370" t="s">
        <v>92</v>
      </c>
      <c r="C149" s="371"/>
      <c r="D149" s="372"/>
      <c r="E149" s="192"/>
      <c r="F149" s="282" t="s">
        <v>98</v>
      </c>
      <c r="G149" s="283"/>
      <c r="H149" s="284"/>
      <c r="I149" s="189">
        <f>I150+I153</f>
        <v>19251500</v>
      </c>
      <c r="J149" s="189">
        <f>J150+J153</f>
        <v>19690400</v>
      </c>
    </row>
    <row r="150" spans="2:10" x14ac:dyDescent="0.25">
      <c r="B150" s="385" t="s">
        <v>93</v>
      </c>
      <c r="C150" s="386"/>
      <c r="D150" s="387"/>
      <c r="E150" s="168">
        <v>182</v>
      </c>
      <c r="F150" s="376" t="s">
        <v>103</v>
      </c>
      <c r="G150" s="377"/>
      <c r="H150" s="378"/>
      <c r="I150" s="187">
        <f t="shared" ref="I150" si="28">I151</f>
        <v>17051500</v>
      </c>
      <c r="J150" s="187">
        <f t="shared" ref="J150" si="29">J151</f>
        <v>17490400</v>
      </c>
    </row>
    <row r="151" spans="2:10" ht="25.5" customHeight="1" x14ac:dyDescent="0.25">
      <c r="B151" s="414" t="s">
        <v>94</v>
      </c>
      <c r="C151" s="415"/>
      <c r="D151" s="416"/>
      <c r="E151" s="168">
        <v>182</v>
      </c>
      <c r="F151" s="376" t="s">
        <v>99</v>
      </c>
      <c r="G151" s="377"/>
      <c r="H151" s="378"/>
      <c r="I151" s="187">
        <f>I152</f>
        <v>17051500</v>
      </c>
      <c r="J151" s="187">
        <f>J152</f>
        <v>17490400</v>
      </c>
    </row>
    <row r="152" spans="2:10" ht="47.25" customHeight="1" x14ac:dyDescent="0.25">
      <c r="B152" s="274" t="s">
        <v>95</v>
      </c>
      <c r="C152" s="299"/>
      <c r="D152" s="275"/>
      <c r="E152" s="168">
        <v>182</v>
      </c>
      <c r="F152" s="379" t="s">
        <v>100</v>
      </c>
      <c r="G152" s="380"/>
      <c r="H152" s="381"/>
      <c r="I152" s="185">
        <v>17051500</v>
      </c>
      <c r="J152" s="185">
        <v>17490400</v>
      </c>
    </row>
    <row r="153" spans="2:10" x14ac:dyDescent="0.25">
      <c r="B153" s="385" t="s">
        <v>104</v>
      </c>
      <c r="C153" s="386"/>
      <c r="D153" s="387"/>
      <c r="E153" s="184"/>
      <c r="F153" s="376" t="s">
        <v>108</v>
      </c>
      <c r="G153" s="377"/>
      <c r="H153" s="378"/>
      <c r="I153" s="187">
        <f t="shared" ref="I153" si="30">I154</f>
        <v>2200000</v>
      </c>
      <c r="J153" s="187">
        <f t="shared" ref="J153" si="31">J154</f>
        <v>2200000</v>
      </c>
    </row>
    <row r="154" spans="2:10" ht="24" customHeight="1" x14ac:dyDescent="0.25">
      <c r="B154" s="274" t="s">
        <v>105</v>
      </c>
      <c r="C154" s="299"/>
      <c r="D154" s="275"/>
      <c r="E154" s="168">
        <v>182</v>
      </c>
      <c r="F154" s="286" t="s">
        <v>109</v>
      </c>
      <c r="G154" s="286"/>
      <c r="H154" s="287"/>
      <c r="I154" s="185">
        <f>I155</f>
        <v>2200000</v>
      </c>
      <c r="J154" s="185">
        <f>J155</f>
        <v>2200000</v>
      </c>
    </row>
    <row r="155" spans="2:10" ht="50.25" customHeight="1" x14ac:dyDescent="0.25">
      <c r="B155" s="274" t="s">
        <v>106</v>
      </c>
      <c r="C155" s="299"/>
      <c r="D155" s="275"/>
      <c r="E155" s="168">
        <v>182</v>
      </c>
      <c r="F155" s="285" t="s">
        <v>110</v>
      </c>
      <c r="G155" s="286"/>
      <c r="H155" s="287"/>
      <c r="I155" s="185">
        <v>2200000</v>
      </c>
      <c r="J155" s="185">
        <v>2200000</v>
      </c>
    </row>
    <row r="156" spans="2:10" x14ac:dyDescent="0.25">
      <c r="B156" s="409" t="s">
        <v>112</v>
      </c>
      <c r="C156" s="409"/>
      <c r="D156" s="410"/>
      <c r="E156" s="193"/>
      <c r="F156" s="376"/>
      <c r="G156" s="377"/>
      <c r="H156" s="378"/>
      <c r="I156" s="187">
        <f t="shared" ref="I156" si="32">I157+I160+I162</f>
        <v>1109400</v>
      </c>
      <c r="J156" s="187">
        <f t="shared" ref="J156" si="33">J157+J160+J162</f>
        <v>1113200</v>
      </c>
    </row>
    <row r="157" spans="2:10" ht="40.5" customHeight="1" x14ac:dyDescent="0.25">
      <c r="B157" s="364" t="s">
        <v>113</v>
      </c>
      <c r="C157" s="365"/>
      <c r="D157" s="366"/>
      <c r="E157" s="192"/>
      <c r="F157" s="282" t="s">
        <v>116</v>
      </c>
      <c r="G157" s="283"/>
      <c r="H157" s="284"/>
      <c r="I157" s="189">
        <f t="shared" ref="I157" si="34">I158+I159</f>
        <v>1065000</v>
      </c>
      <c r="J157" s="189">
        <f t="shared" ref="J157" si="35">J158+J159</f>
        <v>1059900</v>
      </c>
    </row>
    <row r="158" spans="2:10" ht="58.5" customHeight="1" x14ac:dyDescent="0.25">
      <c r="B158" s="274" t="s">
        <v>114</v>
      </c>
      <c r="C158" s="299"/>
      <c r="D158" s="275"/>
      <c r="E158" s="194" t="s">
        <v>121</v>
      </c>
      <c r="F158" s="285" t="s">
        <v>118</v>
      </c>
      <c r="G158" s="286"/>
      <c r="H158" s="287"/>
      <c r="I158" s="185">
        <v>718900</v>
      </c>
      <c r="J158" s="185">
        <v>713800</v>
      </c>
    </row>
    <row r="159" spans="2:10" ht="46.5" customHeight="1" x14ac:dyDescent="0.25">
      <c r="B159" s="274" t="s">
        <v>115</v>
      </c>
      <c r="C159" s="299"/>
      <c r="D159" s="275"/>
      <c r="E159" s="195" t="s">
        <v>122</v>
      </c>
      <c r="F159" s="285" t="s">
        <v>117</v>
      </c>
      <c r="G159" s="286"/>
      <c r="H159" s="287"/>
      <c r="I159" s="185">
        <v>346100</v>
      </c>
      <c r="J159" s="185">
        <v>346100</v>
      </c>
    </row>
    <row r="160" spans="2:10" ht="28.5" customHeight="1" x14ac:dyDescent="0.25">
      <c r="B160" s="364" t="s">
        <v>119</v>
      </c>
      <c r="C160" s="365"/>
      <c r="D160" s="366"/>
      <c r="E160" s="195" t="s">
        <v>122</v>
      </c>
      <c r="F160" s="282" t="s">
        <v>123</v>
      </c>
      <c r="G160" s="283"/>
      <c r="H160" s="284"/>
      <c r="I160" s="189">
        <f t="shared" ref="I160" si="36">I161</f>
        <v>19400</v>
      </c>
      <c r="J160" s="189">
        <f t="shared" ref="J160" si="37">J161</f>
        <v>20800</v>
      </c>
    </row>
    <row r="161" spans="2:10" ht="25.5" customHeight="1" x14ac:dyDescent="0.25">
      <c r="B161" s="324" t="s">
        <v>120</v>
      </c>
      <c r="C161" s="367"/>
      <c r="D161" s="325"/>
      <c r="E161" s="195" t="s">
        <v>122</v>
      </c>
      <c r="F161" s="285" t="s">
        <v>124</v>
      </c>
      <c r="G161" s="286"/>
      <c r="H161" s="287"/>
      <c r="I161" s="192">
        <v>19400</v>
      </c>
      <c r="J161" s="185">
        <v>20800</v>
      </c>
    </row>
    <row r="162" spans="2:10" ht="25.5" customHeight="1" x14ac:dyDescent="0.25">
      <c r="B162" s="364" t="s">
        <v>125</v>
      </c>
      <c r="C162" s="365"/>
      <c r="D162" s="366"/>
      <c r="E162" s="195" t="s">
        <v>121</v>
      </c>
      <c r="F162" s="282" t="s">
        <v>127</v>
      </c>
      <c r="G162" s="283"/>
      <c r="H162" s="284"/>
      <c r="I162" s="189">
        <f t="shared" ref="I162" si="38">I163</f>
        <v>25000</v>
      </c>
      <c r="J162" s="189">
        <f t="shared" ref="J162" si="39">J163</f>
        <v>32500</v>
      </c>
    </row>
    <row r="163" spans="2:10" ht="35.25" customHeight="1" x14ac:dyDescent="0.25">
      <c r="B163" s="324" t="s">
        <v>126</v>
      </c>
      <c r="C163" s="367"/>
      <c r="D163" s="325"/>
      <c r="E163" s="195" t="s">
        <v>121</v>
      </c>
      <c r="F163" s="285" t="s">
        <v>128</v>
      </c>
      <c r="G163" s="286"/>
      <c r="H163" s="287"/>
      <c r="I163" s="48">
        <v>25000</v>
      </c>
      <c r="J163" s="185">
        <v>32500</v>
      </c>
    </row>
    <row r="164" spans="2:10" x14ac:dyDescent="0.25">
      <c r="B164" s="370" t="s">
        <v>129</v>
      </c>
      <c r="C164" s="371"/>
      <c r="D164" s="372"/>
      <c r="E164" s="195"/>
      <c r="F164" s="282" t="s">
        <v>133</v>
      </c>
      <c r="G164" s="283"/>
      <c r="H164" s="284"/>
      <c r="I164" s="189">
        <f>I165</f>
        <v>27937005</v>
      </c>
      <c r="J164" s="189">
        <f>J165</f>
        <v>14610250</v>
      </c>
    </row>
    <row r="165" spans="2:10" ht="36.75" customHeight="1" x14ac:dyDescent="0.25">
      <c r="B165" s="324" t="s">
        <v>130</v>
      </c>
      <c r="C165" s="367"/>
      <c r="D165" s="325"/>
      <c r="E165" s="195" t="s">
        <v>122</v>
      </c>
      <c r="F165" s="282" t="s">
        <v>134</v>
      </c>
      <c r="G165" s="283"/>
      <c r="H165" s="284"/>
      <c r="I165" s="189">
        <f>I166+I168+I171</f>
        <v>27937005</v>
      </c>
      <c r="J165" s="189">
        <f>J166+J168+J171</f>
        <v>14610250</v>
      </c>
    </row>
    <row r="166" spans="2:10" ht="24.75" customHeight="1" x14ac:dyDescent="0.25">
      <c r="B166" s="382" t="s">
        <v>131</v>
      </c>
      <c r="C166" s="383"/>
      <c r="D166" s="384"/>
      <c r="E166" s="195" t="s">
        <v>122</v>
      </c>
      <c r="F166" s="282" t="s">
        <v>135</v>
      </c>
      <c r="G166" s="283"/>
      <c r="H166" s="284"/>
      <c r="I166" s="189">
        <f t="shared" ref="I166" si="40">I167</f>
        <v>12592700</v>
      </c>
      <c r="J166" s="189">
        <f t="shared" ref="J166" si="41">J167</f>
        <v>12016500</v>
      </c>
    </row>
    <row r="167" spans="2:10" ht="24.75" customHeight="1" x14ac:dyDescent="0.25">
      <c r="B167" s="274" t="s">
        <v>132</v>
      </c>
      <c r="C167" s="299"/>
      <c r="D167" s="275"/>
      <c r="E167" s="195" t="s">
        <v>122</v>
      </c>
      <c r="F167" s="285" t="s">
        <v>136</v>
      </c>
      <c r="G167" s="286"/>
      <c r="H167" s="287"/>
      <c r="I167" s="185">
        <v>12592700</v>
      </c>
      <c r="J167" s="185">
        <v>12016500</v>
      </c>
    </row>
    <row r="168" spans="2:10" ht="25.5" customHeight="1" x14ac:dyDescent="0.25">
      <c r="B168" s="364" t="s">
        <v>137</v>
      </c>
      <c r="C168" s="365"/>
      <c r="D168" s="366"/>
      <c r="E168" s="195" t="s">
        <v>122</v>
      </c>
      <c r="F168" s="282" t="s">
        <v>140</v>
      </c>
      <c r="G168" s="283"/>
      <c r="H168" s="284"/>
      <c r="I168" s="189">
        <f t="shared" ref="I168" si="42">I169+I170</f>
        <v>695700</v>
      </c>
      <c r="J168" s="189">
        <f t="shared" ref="J168" si="43">J169+J170</f>
        <v>709750</v>
      </c>
    </row>
    <row r="169" spans="2:10" ht="37.5" customHeight="1" x14ac:dyDescent="0.25">
      <c r="B169" s="324" t="s">
        <v>138</v>
      </c>
      <c r="C169" s="367"/>
      <c r="D169" s="325"/>
      <c r="E169" s="195" t="s">
        <v>122</v>
      </c>
      <c r="F169" s="285" t="s">
        <v>141</v>
      </c>
      <c r="G169" s="286"/>
      <c r="H169" s="287"/>
      <c r="I169" s="185">
        <v>695600</v>
      </c>
      <c r="J169" s="185">
        <v>709650</v>
      </c>
    </row>
    <row r="170" spans="2:10" ht="25.5" customHeight="1" x14ac:dyDescent="0.25">
      <c r="B170" s="274" t="s">
        <v>139</v>
      </c>
      <c r="C170" s="299"/>
      <c r="D170" s="275"/>
      <c r="E170" s="195" t="s">
        <v>122</v>
      </c>
      <c r="F170" s="285" t="s">
        <v>142</v>
      </c>
      <c r="G170" s="286"/>
      <c r="H170" s="287"/>
      <c r="I170" s="185">
        <v>100</v>
      </c>
      <c r="J170" s="185">
        <v>100</v>
      </c>
    </row>
    <row r="171" spans="2:10" x14ac:dyDescent="0.25">
      <c r="B171" s="368" t="s">
        <v>143</v>
      </c>
      <c r="C171" s="368"/>
      <c r="D171" s="369"/>
      <c r="E171" s="195"/>
      <c r="F171" s="282" t="s">
        <v>147</v>
      </c>
      <c r="G171" s="283"/>
      <c r="H171" s="284"/>
      <c r="I171" s="189">
        <f>I172+I173</f>
        <v>14648605</v>
      </c>
      <c r="J171" s="189">
        <f>J172+J173</f>
        <v>1884000</v>
      </c>
    </row>
    <row r="172" spans="2:10" ht="72" customHeight="1" x14ac:dyDescent="0.25">
      <c r="B172" s="274" t="s">
        <v>149</v>
      </c>
      <c r="C172" s="299"/>
      <c r="D172" s="275"/>
      <c r="E172" s="195" t="s">
        <v>122</v>
      </c>
      <c r="F172" s="285" t="s">
        <v>148</v>
      </c>
      <c r="G172" s="286"/>
      <c r="H172" s="287"/>
      <c r="I172" s="185">
        <v>12764605</v>
      </c>
      <c r="J172" s="185"/>
    </row>
    <row r="173" spans="2:10" ht="26.25" customHeight="1" thickBot="1" x14ac:dyDescent="0.3">
      <c r="B173" s="406" t="s">
        <v>150</v>
      </c>
      <c r="C173" s="407"/>
      <c r="D173" s="408"/>
      <c r="E173" s="196" t="s">
        <v>122</v>
      </c>
      <c r="F173" s="358" t="s">
        <v>148</v>
      </c>
      <c r="G173" s="359"/>
      <c r="H173" s="360"/>
      <c r="I173" s="197">
        <v>1884000</v>
      </c>
      <c r="J173" s="197">
        <v>1884000</v>
      </c>
    </row>
    <row r="174" spans="2:10" ht="15.75" thickBot="1" x14ac:dyDescent="0.3">
      <c r="B174" s="46" t="s">
        <v>156</v>
      </c>
      <c r="C174" s="404"/>
      <c r="D174" s="405"/>
      <c r="E174" s="361"/>
      <c r="F174" s="362"/>
      <c r="G174" s="362"/>
      <c r="H174" s="363"/>
      <c r="I174" s="198">
        <f>I132+I164</f>
        <v>67533505</v>
      </c>
      <c r="J174" s="199">
        <f>J132+J164</f>
        <v>55432550</v>
      </c>
    </row>
    <row r="175" spans="2:10" ht="9.75" customHeight="1" x14ac:dyDescent="0.25"/>
    <row r="176" spans="2:10" x14ac:dyDescent="0.25">
      <c r="B176" s="41" t="s">
        <v>165</v>
      </c>
    </row>
    <row r="177" spans="2:10" ht="13.5" customHeight="1" x14ac:dyDescent="0.25">
      <c r="B177" s="41" t="s">
        <v>414</v>
      </c>
    </row>
    <row r="178" spans="2:10" ht="12" customHeight="1" x14ac:dyDescent="0.25">
      <c r="B178" s="41" t="s">
        <v>416</v>
      </c>
    </row>
    <row r="179" spans="2:10" ht="12.75" customHeight="1" x14ac:dyDescent="0.25">
      <c r="B179" s="41" t="s">
        <v>446</v>
      </c>
      <c r="J179" s="234" t="s">
        <v>28</v>
      </c>
    </row>
    <row r="180" spans="2:10" x14ac:dyDescent="0.25">
      <c r="B180" s="351" t="s">
        <v>166</v>
      </c>
      <c r="C180" s="351"/>
      <c r="D180" s="351"/>
      <c r="E180" s="351"/>
      <c r="F180" s="351"/>
      <c r="G180" s="351"/>
      <c r="H180" s="351"/>
      <c r="I180" s="351"/>
      <c r="J180" s="351"/>
    </row>
    <row r="181" spans="2:10" x14ac:dyDescent="0.25">
      <c r="B181" s="351" t="s">
        <v>167</v>
      </c>
      <c r="C181" s="351"/>
      <c r="D181" s="351"/>
      <c r="E181" s="351"/>
      <c r="F181" s="351"/>
      <c r="G181" s="351"/>
      <c r="H181" s="351"/>
      <c r="I181" s="351"/>
      <c r="J181" s="351"/>
    </row>
    <row r="182" spans="2:10" ht="12.75" customHeight="1" x14ac:dyDescent="0.25">
      <c r="J182" s="231" t="s">
        <v>418</v>
      </c>
    </row>
    <row r="183" spans="2:10" x14ac:dyDescent="0.25">
      <c r="B183" s="48" t="s">
        <v>173</v>
      </c>
      <c r="C183" s="51" t="s">
        <v>170</v>
      </c>
      <c r="D183" s="51" t="s">
        <v>171</v>
      </c>
      <c r="E183" s="352" t="s">
        <v>172</v>
      </c>
      <c r="F183" s="353"/>
      <c r="G183" s="51" t="s">
        <v>169</v>
      </c>
      <c r="H183" s="51" t="s">
        <v>35</v>
      </c>
      <c r="I183" s="52" t="s">
        <v>168</v>
      </c>
      <c r="J183" s="51" t="s">
        <v>35</v>
      </c>
    </row>
    <row r="184" spans="2:10" x14ac:dyDescent="0.25">
      <c r="B184" s="89" t="s">
        <v>174</v>
      </c>
      <c r="C184" s="101" t="s">
        <v>176</v>
      </c>
      <c r="D184" s="102"/>
      <c r="E184" s="340"/>
      <c r="F184" s="341"/>
      <c r="G184" s="103"/>
      <c r="H184" s="97">
        <f>H185+H191+H197+H213+H216+H220</f>
        <v>15234599.6</v>
      </c>
      <c r="I184" s="97">
        <f>I185+I191+I197+I213+I216+I220</f>
        <v>39200</v>
      </c>
      <c r="J184" s="97">
        <f>J185+J191+J197+J213+J216+J220</f>
        <v>15273799.6</v>
      </c>
    </row>
    <row r="185" spans="2:10" ht="38.25" customHeight="1" x14ac:dyDescent="0.25">
      <c r="B185" s="74" t="s">
        <v>175</v>
      </c>
      <c r="C185" s="82" t="s">
        <v>176</v>
      </c>
      <c r="D185" s="82" t="s">
        <v>177</v>
      </c>
      <c r="E185" s="106"/>
      <c r="F185" s="107"/>
      <c r="G185" s="108"/>
      <c r="H185" s="85">
        <f>H186</f>
        <v>1138595</v>
      </c>
      <c r="I185" s="85">
        <f t="shared" ref="I185:J186" si="44">I186</f>
        <v>0</v>
      </c>
      <c r="J185" s="85">
        <f t="shared" si="44"/>
        <v>1138595</v>
      </c>
    </row>
    <row r="186" spans="2:10" ht="22.5" customHeight="1" x14ac:dyDescent="0.25">
      <c r="B186" s="71" t="s">
        <v>178</v>
      </c>
      <c r="C186" s="83" t="s">
        <v>176</v>
      </c>
      <c r="D186" s="83" t="s">
        <v>177</v>
      </c>
      <c r="E186" s="270"/>
      <c r="F186" s="271"/>
      <c r="G186" s="113"/>
      <c r="H186" s="114">
        <f>H187</f>
        <v>1138595</v>
      </c>
      <c r="I186" s="114">
        <f t="shared" si="44"/>
        <v>0</v>
      </c>
      <c r="J186" s="114">
        <f t="shared" si="44"/>
        <v>1138595</v>
      </c>
    </row>
    <row r="187" spans="2:10" ht="60" customHeight="1" x14ac:dyDescent="0.25">
      <c r="B187" s="71" t="s">
        <v>180</v>
      </c>
      <c r="C187" s="83" t="s">
        <v>176</v>
      </c>
      <c r="D187" s="83" t="s">
        <v>177</v>
      </c>
      <c r="E187" s="270"/>
      <c r="F187" s="271"/>
      <c r="G187" s="113">
        <v>100</v>
      </c>
      <c r="H187" s="114">
        <f>H188+H189+H190</f>
        <v>1138595</v>
      </c>
      <c r="I187" s="114">
        <f t="shared" ref="I187:J187" si="45">I188+I189+I190</f>
        <v>0</v>
      </c>
      <c r="J187" s="114">
        <f t="shared" si="45"/>
        <v>1138595</v>
      </c>
    </row>
    <row r="188" spans="2:10" ht="24.75" x14ac:dyDescent="0.25">
      <c r="B188" s="31" t="s">
        <v>181</v>
      </c>
      <c r="C188" s="49" t="s">
        <v>176</v>
      </c>
      <c r="D188" s="49" t="s">
        <v>177</v>
      </c>
      <c r="E188" s="285" t="s">
        <v>179</v>
      </c>
      <c r="F188" s="287"/>
      <c r="G188" s="36">
        <v>120</v>
      </c>
      <c r="H188" s="55">
        <v>987685</v>
      </c>
      <c r="I188" s="54"/>
      <c r="J188" s="55">
        <f t="shared" ref="J188:J215" si="46">H188+I188</f>
        <v>987685</v>
      </c>
    </row>
    <row r="189" spans="2:10" ht="24.75" x14ac:dyDescent="0.25">
      <c r="B189" s="31" t="s">
        <v>183</v>
      </c>
      <c r="C189" s="49" t="s">
        <v>176</v>
      </c>
      <c r="D189" s="49" t="s">
        <v>177</v>
      </c>
      <c r="E189" s="285" t="s">
        <v>182</v>
      </c>
      <c r="F189" s="287"/>
      <c r="G189" s="36">
        <v>120</v>
      </c>
      <c r="H189" s="55">
        <v>149400</v>
      </c>
      <c r="I189" s="54"/>
      <c r="J189" s="55">
        <f t="shared" si="46"/>
        <v>149400</v>
      </c>
    </row>
    <row r="190" spans="2:10" ht="24.75" x14ac:dyDescent="0.25">
      <c r="B190" s="31" t="s">
        <v>184</v>
      </c>
      <c r="C190" s="49" t="s">
        <v>176</v>
      </c>
      <c r="D190" s="49" t="s">
        <v>177</v>
      </c>
      <c r="E190" s="285" t="s">
        <v>185</v>
      </c>
      <c r="F190" s="287"/>
      <c r="G190" s="36">
        <v>120</v>
      </c>
      <c r="H190" s="55">
        <v>1510</v>
      </c>
      <c r="I190" s="54"/>
      <c r="J190" s="55">
        <f t="shared" si="46"/>
        <v>1510</v>
      </c>
    </row>
    <row r="191" spans="2:10" ht="48.75" x14ac:dyDescent="0.25">
      <c r="B191" s="74" t="s">
        <v>186</v>
      </c>
      <c r="C191" s="109" t="s">
        <v>176</v>
      </c>
      <c r="D191" s="82" t="s">
        <v>187</v>
      </c>
      <c r="E191" s="464"/>
      <c r="F191" s="465"/>
      <c r="G191" s="108"/>
      <c r="H191" s="85">
        <f>H192</f>
        <v>1035042</v>
      </c>
      <c r="I191" s="85">
        <f t="shared" ref="I191:J191" si="47">I192</f>
        <v>0</v>
      </c>
      <c r="J191" s="85">
        <f t="shared" si="47"/>
        <v>1035042</v>
      </c>
    </row>
    <row r="192" spans="2:10" ht="24.75" x14ac:dyDescent="0.25">
      <c r="B192" s="71" t="s">
        <v>188</v>
      </c>
      <c r="C192" s="115" t="s">
        <v>176</v>
      </c>
      <c r="D192" s="83" t="s">
        <v>187</v>
      </c>
      <c r="E192" s="466"/>
      <c r="F192" s="467"/>
      <c r="G192" s="113"/>
      <c r="H192" s="114">
        <f>H193</f>
        <v>1035042</v>
      </c>
      <c r="I192" s="114">
        <f t="shared" ref="I192:J192" si="48">I193</f>
        <v>0</v>
      </c>
      <c r="J192" s="114">
        <f t="shared" si="48"/>
        <v>1035042</v>
      </c>
    </row>
    <row r="193" spans="2:10" ht="60.75" x14ac:dyDescent="0.25">
      <c r="B193" s="71" t="s">
        <v>180</v>
      </c>
      <c r="C193" s="115" t="s">
        <v>176</v>
      </c>
      <c r="D193" s="83" t="s">
        <v>187</v>
      </c>
      <c r="E193" s="270"/>
      <c r="F193" s="271"/>
      <c r="G193" s="113">
        <v>100</v>
      </c>
      <c r="H193" s="114">
        <f>H194+H195+H196</f>
        <v>1035042</v>
      </c>
      <c r="I193" s="114">
        <f t="shared" ref="I193:J193" si="49">I194+I195+I196</f>
        <v>0</v>
      </c>
      <c r="J193" s="114">
        <f t="shared" si="49"/>
        <v>1035042</v>
      </c>
    </row>
    <row r="194" spans="2:10" ht="24.75" x14ac:dyDescent="0.25">
      <c r="B194" s="31" t="s">
        <v>181</v>
      </c>
      <c r="C194" s="57" t="s">
        <v>176</v>
      </c>
      <c r="D194" s="49" t="s">
        <v>187</v>
      </c>
      <c r="E194" s="285" t="s">
        <v>189</v>
      </c>
      <c r="F194" s="287"/>
      <c r="G194" s="36">
        <v>120</v>
      </c>
      <c r="H194" s="55">
        <v>896657</v>
      </c>
      <c r="I194" s="54"/>
      <c r="J194" s="55">
        <f t="shared" si="46"/>
        <v>896657</v>
      </c>
    </row>
    <row r="195" spans="2:10" ht="24.75" x14ac:dyDescent="0.25">
      <c r="B195" s="31" t="s">
        <v>183</v>
      </c>
      <c r="C195" s="57" t="s">
        <v>176</v>
      </c>
      <c r="D195" s="49" t="s">
        <v>187</v>
      </c>
      <c r="E195" s="285" t="s">
        <v>182</v>
      </c>
      <c r="F195" s="287"/>
      <c r="G195" s="36">
        <v>120</v>
      </c>
      <c r="H195" s="55">
        <v>137000</v>
      </c>
      <c r="I195" s="54"/>
      <c r="J195" s="55">
        <f t="shared" si="46"/>
        <v>137000</v>
      </c>
    </row>
    <row r="196" spans="2:10" ht="24.75" x14ac:dyDescent="0.25">
      <c r="B196" s="31" t="s">
        <v>184</v>
      </c>
      <c r="C196" s="49" t="s">
        <v>176</v>
      </c>
      <c r="D196" s="49" t="s">
        <v>187</v>
      </c>
      <c r="E196" s="285" t="s">
        <v>185</v>
      </c>
      <c r="F196" s="287"/>
      <c r="G196" s="52">
        <v>120</v>
      </c>
      <c r="H196" s="55">
        <v>1385</v>
      </c>
      <c r="I196" s="53"/>
      <c r="J196" s="55">
        <f t="shared" si="46"/>
        <v>1385</v>
      </c>
    </row>
    <row r="197" spans="2:10" ht="60.75" x14ac:dyDescent="0.25">
      <c r="B197" s="110" t="s">
        <v>190</v>
      </c>
      <c r="C197" s="82" t="s">
        <v>176</v>
      </c>
      <c r="D197" s="82" t="s">
        <v>191</v>
      </c>
      <c r="E197" s="464"/>
      <c r="F197" s="465"/>
      <c r="G197" s="75"/>
      <c r="H197" s="85">
        <f>H198</f>
        <v>11100249.6</v>
      </c>
      <c r="I197" s="85">
        <f t="shared" ref="I197:J197" si="50">I198</f>
        <v>39200</v>
      </c>
      <c r="J197" s="85">
        <f t="shared" si="50"/>
        <v>11139449.6</v>
      </c>
    </row>
    <row r="198" spans="2:10" x14ac:dyDescent="0.25">
      <c r="B198" s="116" t="s">
        <v>192</v>
      </c>
      <c r="C198" s="83" t="s">
        <v>176</v>
      </c>
      <c r="D198" s="83" t="s">
        <v>191</v>
      </c>
      <c r="E198" s="466"/>
      <c r="F198" s="467"/>
      <c r="G198" s="73"/>
      <c r="H198" s="114">
        <f>H199+H203+H205+H210</f>
        <v>11100249.6</v>
      </c>
      <c r="I198" s="114">
        <f>I199+I203+I205+I210</f>
        <v>39200</v>
      </c>
      <c r="J198" s="114">
        <f>J199+J203+J205+J210</f>
        <v>11139449.6</v>
      </c>
    </row>
    <row r="199" spans="2:10" ht="60.75" x14ac:dyDescent="0.25">
      <c r="B199" s="71" t="s">
        <v>180</v>
      </c>
      <c r="C199" s="83" t="s">
        <v>176</v>
      </c>
      <c r="D199" s="83" t="s">
        <v>191</v>
      </c>
      <c r="E199" s="466"/>
      <c r="F199" s="467"/>
      <c r="G199" s="73">
        <v>100</v>
      </c>
      <c r="H199" s="114">
        <f>H200+H201+H202</f>
        <v>7629549.5999999996</v>
      </c>
      <c r="I199" s="114">
        <f t="shared" ref="I199:J199" si="51">I200+I201+I202</f>
        <v>0</v>
      </c>
      <c r="J199" s="114">
        <f t="shared" si="51"/>
        <v>7629549.5999999996</v>
      </c>
    </row>
    <row r="200" spans="2:10" ht="24.75" x14ac:dyDescent="0.25">
      <c r="B200" s="31" t="s">
        <v>181</v>
      </c>
      <c r="C200" s="49" t="s">
        <v>176</v>
      </c>
      <c r="D200" s="49" t="s">
        <v>191</v>
      </c>
      <c r="E200" s="285" t="s">
        <v>193</v>
      </c>
      <c r="F200" s="287"/>
      <c r="G200" s="52">
        <v>120</v>
      </c>
      <c r="H200" s="55">
        <v>7145509.5999999996</v>
      </c>
      <c r="I200" s="54"/>
      <c r="J200" s="55">
        <f t="shared" si="46"/>
        <v>7145509.5999999996</v>
      </c>
    </row>
    <row r="201" spans="2:10" ht="24.75" x14ac:dyDescent="0.25">
      <c r="B201" s="31" t="s">
        <v>183</v>
      </c>
      <c r="C201" s="49" t="s">
        <v>176</v>
      </c>
      <c r="D201" s="49" t="s">
        <v>191</v>
      </c>
      <c r="E201" s="285" t="s">
        <v>182</v>
      </c>
      <c r="F201" s="287"/>
      <c r="G201" s="52">
        <v>120</v>
      </c>
      <c r="H201" s="55">
        <v>479200</v>
      </c>
      <c r="I201" s="54"/>
      <c r="J201" s="55">
        <f t="shared" si="46"/>
        <v>479200</v>
      </c>
    </row>
    <row r="202" spans="2:10" ht="24.75" x14ac:dyDescent="0.25">
      <c r="B202" s="31" t="s">
        <v>184</v>
      </c>
      <c r="C202" s="49" t="s">
        <v>176</v>
      </c>
      <c r="D202" s="49" t="s">
        <v>191</v>
      </c>
      <c r="E202" s="285" t="s">
        <v>185</v>
      </c>
      <c r="F202" s="287"/>
      <c r="G202" s="52">
        <v>120</v>
      </c>
      <c r="H202" s="55">
        <v>4840</v>
      </c>
      <c r="I202" s="54"/>
      <c r="J202" s="55">
        <f t="shared" si="46"/>
        <v>4840</v>
      </c>
    </row>
    <row r="203" spans="2:10" ht="24.75" x14ac:dyDescent="0.25">
      <c r="B203" s="71" t="s">
        <v>194</v>
      </c>
      <c r="C203" s="83" t="s">
        <v>176</v>
      </c>
      <c r="D203" s="83" t="s">
        <v>191</v>
      </c>
      <c r="E203" s="270" t="s">
        <v>193</v>
      </c>
      <c r="F203" s="271"/>
      <c r="G203" s="73">
        <v>200</v>
      </c>
      <c r="H203" s="114">
        <f>H204</f>
        <v>3400260</v>
      </c>
      <c r="I203" s="114">
        <f t="shared" ref="I203:J203" si="52">I204</f>
        <v>0</v>
      </c>
      <c r="J203" s="114">
        <f t="shared" si="52"/>
        <v>3400260</v>
      </c>
    </row>
    <row r="204" spans="2:10" ht="36.75" x14ac:dyDescent="0.25">
      <c r="B204" s="31" t="s">
        <v>195</v>
      </c>
      <c r="C204" s="49" t="s">
        <v>176</v>
      </c>
      <c r="D204" s="49" t="s">
        <v>191</v>
      </c>
      <c r="E204" s="285" t="s">
        <v>193</v>
      </c>
      <c r="F204" s="287"/>
      <c r="G204" s="52">
        <v>240</v>
      </c>
      <c r="H204" s="55">
        <v>3400260</v>
      </c>
      <c r="I204" s="54"/>
      <c r="J204" s="55">
        <f t="shared" si="46"/>
        <v>3400260</v>
      </c>
    </row>
    <row r="205" spans="2:10" x14ac:dyDescent="0.25">
      <c r="B205" s="116" t="s">
        <v>196</v>
      </c>
      <c r="C205" s="83" t="s">
        <v>176</v>
      </c>
      <c r="D205" s="83" t="s">
        <v>191</v>
      </c>
      <c r="E205" s="270" t="s">
        <v>193</v>
      </c>
      <c r="F205" s="271"/>
      <c r="G205" s="73">
        <v>800</v>
      </c>
      <c r="H205" s="114">
        <f>H206+H207</f>
        <v>70340</v>
      </c>
      <c r="I205" s="114">
        <f>I206+I207+I208+I209</f>
        <v>39200</v>
      </c>
      <c r="J205" s="114">
        <f>H205+I205</f>
        <v>109540</v>
      </c>
    </row>
    <row r="206" spans="2:10" x14ac:dyDescent="0.25">
      <c r="B206" s="48" t="s">
        <v>197</v>
      </c>
      <c r="C206" s="49" t="s">
        <v>176</v>
      </c>
      <c r="D206" s="49" t="s">
        <v>191</v>
      </c>
      <c r="E206" s="285" t="s">
        <v>193</v>
      </c>
      <c r="F206" s="287"/>
      <c r="G206" s="52">
        <v>830</v>
      </c>
      <c r="H206" s="55">
        <v>5400</v>
      </c>
      <c r="I206" s="54"/>
      <c r="J206" s="55">
        <f t="shared" si="46"/>
        <v>5400</v>
      </c>
    </row>
    <row r="207" spans="2:10" x14ac:dyDescent="0.25">
      <c r="B207" s="48" t="s">
        <v>198</v>
      </c>
      <c r="C207" s="49" t="s">
        <v>176</v>
      </c>
      <c r="D207" s="49" t="s">
        <v>191</v>
      </c>
      <c r="E207" s="285" t="s">
        <v>193</v>
      </c>
      <c r="F207" s="287"/>
      <c r="G207" s="52">
        <v>850</v>
      </c>
      <c r="H207" s="55">
        <v>64940</v>
      </c>
      <c r="I207" s="54"/>
      <c r="J207" s="55">
        <f t="shared" si="46"/>
        <v>64940</v>
      </c>
    </row>
    <row r="208" spans="2:10" ht="59.25" customHeight="1" x14ac:dyDescent="0.25">
      <c r="B208" s="81" t="s">
        <v>434</v>
      </c>
      <c r="C208" s="49" t="s">
        <v>176</v>
      </c>
      <c r="D208" s="49" t="s">
        <v>191</v>
      </c>
      <c r="E208" s="285" t="s">
        <v>182</v>
      </c>
      <c r="F208" s="287"/>
      <c r="G208" s="245">
        <v>830</v>
      </c>
      <c r="H208" s="55"/>
      <c r="I208" s="55">
        <v>38805</v>
      </c>
      <c r="J208" s="55">
        <f t="shared" si="46"/>
        <v>38805</v>
      </c>
    </row>
    <row r="209" spans="2:10" ht="58.5" customHeight="1" x14ac:dyDescent="0.25">
      <c r="B209" s="81" t="s">
        <v>435</v>
      </c>
      <c r="C209" s="49" t="s">
        <v>176</v>
      </c>
      <c r="D209" s="49" t="s">
        <v>191</v>
      </c>
      <c r="E209" s="285" t="s">
        <v>185</v>
      </c>
      <c r="F209" s="287"/>
      <c r="G209" s="245">
        <v>830</v>
      </c>
      <c r="H209" s="55"/>
      <c r="I209" s="55">
        <v>395</v>
      </c>
      <c r="J209" s="55">
        <f t="shared" si="46"/>
        <v>395</v>
      </c>
    </row>
    <row r="210" spans="2:10" ht="48.75" x14ac:dyDescent="0.25">
      <c r="B210" s="71" t="s">
        <v>199</v>
      </c>
      <c r="C210" s="83" t="s">
        <v>176</v>
      </c>
      <c r="D210" s="83" t="s">
        <v>191</v>
      </c>
      <c r="E210" s="270" t="s">
        <v>201</v>
      </c>
      <c r="F210" s="271"/>
      <c r="G210" s="73"/>
      <c r="H210" s="114">
        <f>H211</f>
        <v>100</v>
      </c>
      <c r="I210" s="114">
        <f t="shared" ref="I210:J210" si="53">I211</f>
        <v>0</v>
      </c>
      <c r="J210" s="114">
        <f t="shared" si="53"/>
        <v>100</v>
      </c>
    </row>
    <row r="211" spans="2:10" ht="24.75" x14ac:dyDescent="0.25">
      <c r="B211" s="31" t="s">
        <v>194</v>
      </c>
      <c r="C211" s="49" t="s">
        <v>176</v>
      </c>
      <c r="D211" s="49" t="s">
        <v>191</v>
      </c>
      <c r="E211" s="285" t="s">
        <v>201</v>
      </c>
      <c r="F211" s="287"/>
      <c r="G211" s="52">
        <v>200</v>
      </c>
      <c r="H211" s="55">
        <f>H212</f>
        <v>100</v>
      </c>
      <c r="I211" s="54"/>
      <c r="J211" s="55">
        <f t="shared" si="46"/>
        <v>100</v>
      </c>
    </row>
    <row r="212" spans="2:10" ht="24.75" x14ac:dyDescent="0.25">
      <c r="B212" s="31" t="s">
        <v>200</v>
      </c>
      <c r="C212" s="49" t="s">
        <v>176</v>
      </c>
      <c r="D212" s="49" t="s">
        <v>191</v>
      </c>
      <c r="E212" s="285" t="s">
        <v>201</v>
      </c>
      <c r="F212" s="287"/>
      <c r="G212" s="52">
        <v>240</v>
      </c>
      <c r="H212" s="55">
        <v>100</v>
      </c>
      <c r="I212" s="54"/>
      <c r="J212" s="55">
        <f t="shared" si="46"/>
        <v>100</v>
      </c>
    </row>
    <row r="213" spans="2:10" ht="36.75" x14ac:dyDescent="0.25">
      <c r="B213" s="74" t="s">
        <v>202</v>
      </c>
      <c r="C213" s="82" t="s">
        <v>176</v>
      </c>
      <c r="D213" s="82" t="s">
        <v>203</v>
      </c>
      <c r="E213" s="338"/>
      <c r="F213" s="339"/>
      <c r="G213" s="75"/>
      <c r="H213" s="85">
        <f>H214</f>
        <v>460713</v>
      </c>
      <c r="I213" s="85">
        <f t="shared" ref="I213:J213" si="54">I214</f>
        <v>0</v>
      </c>
      <c r="J213" s="85">
        <f t="shared" si="54"/>
        <v>460713</v>
      </c>
    </row>
    <row r="214" spans="2:10" ht="60" customHeight="1" x14ac:dyDescent="0.25">
      <c r="B214" s="71" t="s">
        <v>204</v>
      </c>
      <c r="C214" s="83" t="s">
        <v>176</v>
      </c>
      <c r="D214" s="83" t="s">
        <v>203</v>
      </c>
      <c r="E214" s="270" t="s">
        <v>205</v>
      </c>
      <c r="F214" s="271"/>
      <c r="G214" s="73">
        <v>100</v>
      </c>
      <c r="H214" s="114">
        <f>H215</f>
        <v>460713</v>
      </c>
      <c r="I214" s="114">
        <f t="shared" ref="I214:J214" si="55">I215</f>
        <v>0</v>
      </c>
      <c r="J214" s="114">
        <f t="shared" si="55"/>
        <v>460713</v>
      </c>
    </row>
    <row r="215" spans="2:10" ht="24.75" x14ac:dyDescent="0.25">
      <c r="B215" s="31" t="s">
        <v>181</v>
      </c>
      <c r="C215" s="49" t="s">
        <v>176</v>
      </c>
      <c r="D215" s="49" t="s">
        <v>203</v>
      </c>
      <c r="E215" s="285" t="s">
        <v>205</v>
      </c>
      <c r="F215" s="287"/>
      <c r="G215" s="52">
        <v>120</v>
      </c>
      <c r="H215" s="55">
        <v>460713</v>
      </c>
      <c r="I215" s="54"/>
      <c r="J215" s="55">
        <f t="shared" si="46"/>
        <v>460713</v>
      </c>
    </row>
    <row r="216" spans="2:10" x14ac:dyDescent="0.25">
      <c r="B216" s="78" t="s">
        <v>206</v>
      </c>
      <c r="C216" s="82" t="s">
        <v>176</v>
      </c>
      <c r="D216" s="82" t="s">
        <v>207</v>
      </c>
      <c r="E216" s="308" t="s">
        <v>210</v>
      </c>
      <c r="F216" s="309"/>
      <c r="G216" s="75"/>
      <c r="H216" s="85">
        <f>H217</f>
        <v>1000000</v>
      </c>
      <c r="I216" s="85">
        <f t="shared" ref="I216:J218" si="56">I217</f>
        <v>0</v>
      </c>
      <c r="J216" s="85">
        <f t="shared" si="56"/>
        <v>1000000</v>
      </c>
    </row>
    <row r="217" spans="2:10" x14ac:dyDescent="0.25">
      <c r="B217" s="116" t="s">
        <v>208</v>
      </c>
      <c r="C217" s="83" t="s">
        <v>176</v>
      </c>
      <c r="D217" s="83" t="s">
        <v>207</v>
      </c>
      <c r="E217" s="270" t="s">
        <v>210</v>
      </c>
      <c r="F217" s="271"/>
      <c r="G217" s="73"/>
      <c r="H217" s="114">
        <f>H218</f>
        <v>1000000</v>
      </c>
      <c r="I217" s="114">
        <f t="shared" si="56"/>
        <v>0</v>
      </c>
      <c r="J217" s="114">
        <f t="shared" si="56"/>
        <v>1000000</v>
      </c>
    </row>
    <row r="218" spans="2:10" x14ac:dyDescent="0.25">
      <c r="B218" s="116" t="s">
        <v>196</v>
      </c>
      <c r="C218" s="83" t="s">
        <v>176</v>
      </c>
      <c r="D218" s="83" t="s">
        <v>207</v>
      </c>
      <c r="E218" s="270" t="s">
        <v>210</v>
      </c>
      <c r="F218" s="271"/>
      <c r="G218" s="73">
        <v>800</v>
      </c>
      <c r="H218" s="114">
        <f>H219</f>
        <v>1000000</v>
      </c>
      <c r="I218" s="114">
        <f t="shared" si="56"/>
        <v>0</v>
      </c>
      <c r="J218" s="114">
        <f t="shared" si="56"/>
        <v>1000000</v>
      </c>
    </row>
    <row r="219" spans="2:10" x14ac:dyDescent="0.25">
      <c r="B219" s="48" t="s">
        <v>209</v>
      </c>
      <c r="C219" s="49" t="s">
        <v>176</v>
      </c>
      <c r="D219" s="49" t="s">
        <v>207</v>
      </c>
      <c r="E219" s="285" t="s">
        <v>210</v>
      </c>
      <c r="F219" s="287"/>
      <c r="G219" s="52">
        <v>870</v>
      </c>
      <c r="H219" s="55">
        <v>1000000</v>
      </c>
      <c r="I219" s="54"/>
      <c r="J219" s="55">
        <f>H219+I219</f>
        <v>1000000</v>
      </c>
    </row>
    <row r="220" spans="2:10" x14ac:dyDescent="0.25">
      <c r="B220" s="105" t="s">
        <v>211</v>
      </c>
      <c r="C220" s="82" t="s">
        <v>176</v>
      </c>
      <c r="D220" s="82" t="s">
        <v>212</v>
      </c>
      <c r="E220" s="338"/>
      <c r="F220" s="339"/>
      <c r="G220" s="75"/>
      <c r="H220" s="76">
        <f>H221</f>
        <v>500000</v>
      </c>
      <c r="I220" s="76">
        <f t="shared" ref="I220:J220" si="57">I221</f>
        <v>0</v>
      </c>
      <c r="J220" s="76">
        <f t="shared" si="57"/>
        <v>500000</v>
      </c>
    </row>
    <row r="221" spans="2:10" ht="24.75" x14ac:dyDescent="0.25">
      <c r="B221" s="71" t="s">
        <v>213</v>
      </c>
      <c r="C221" s="83" t="s">
        <v>176</v>
      </c>
      <c r="D221" s="83" t="s">
        <v>212</v>
      </c>
      <c r="E221" s="270" t="s">
        <v>215</v>
      </c>
      <c r="F221" s="271"/>
      <c r="G221" s="73">
        <v>200</v>
      </c>
      <c r="H221" s="69">
        <f>H222</f>
        <v>500000</v>
      </c>
      <c r="I221" s="69">
        <f t="shared" ref="I221:J221" si="58">I222</f>
        <v>0</v>
      </c>
      <c r="J221" s="69">
        <f t="shared" si="58"/>
        <v>500000</v>
      </c>
    </row>
    <row r="222" spans="2:10" ht="36.75" x14ac:dyDescent="0.25">
      <c r="B222" s="31" t="s">
        <v>214</v>
      </c>
      <c r="C222" s="49" t="s">
        <v>176</v>
      </c>
      <c r="D222" s="49" t="s">
        <v>212</v>
      </c>
      <c r="E222" s="285" t="s">
        <v>215</v>
      </c>
      <c r="F222" s="287"/>
      <c r="G222" s="52">
        <v>240</v>
      </c>
      <c r="H222" s="62">
        <v>500000</v>
      </c>
      <c r="I222" s="59"/>
      <c r="J222" s="55">
        <f t="shared" ref="J222:J309" si="59">H222+I222</f>
        <v>500000</v>
      </c>
    </row>
    <row r="223" spans="2:10" x14ac:dyDescent="0.25">
      <c r="B223" s="99" t="s">
        <v>216</v>
      </c>
      <c r="C223" s="90" t="s">
        <v>177</v>
      </c>
      <c r="D223" s="90"/>
      <c r="E223" s="470"/>
      <c r="F223" s="471"/>
      <c r="G223" s="93"/>
      <c r="H223" s="94">
        <f>H224</f>
        <v>695600</v>
      </c>
      <c r="I223" s="94">
        <f t="shared" ref="I223:J223" si="60">I224</f>
        <v>0</v>
      </c>
      <c r="J223" s="94">
        <f t="shared" si="60"/>
        <v>695600</v>
      </c>
    </row>
    <row r="224" spans="2:10" x14ac:dyDescent="0.25">
      <c r="B224" s="117" t="s">
        <v>217</v>
      </c>
      <c r="C224" s="83" t="s">
        <v>177</v>
      </c>
      <c r="D224" s="83" t="s">
        <v>187</v>
      </c>
      <c r="E224" s="270" t="s">
        <v>220</v>
      </c>
      <c r="F224" s="271"/>
      <c r="G224" s="73"/>
      <c r="H224" s="69">
        <f>H225</f>
        <v>695600</v>
      </c>
      <c r="I224" s="69">
        <f t="shared" ref="I224:J224" si="61">I225</f>
        <v>0</v>
      </c>
      <c r="J224" s="69">
        <f t="shared" si="61"/>
        <v>695600</v>
      </c>
    </row>
    <row r="225" spans="2:10" ht="34.5" customHeight="1" x14ac:dyDescent="0.25">
      <c r="B225" s="71" t="s">
        <v>218</v>
      </c>
      <c r="C225" s="83" t="s">
        <v>177</v>
      </c>
      <c r="D225" s="83" t="s">
        <v>187</v>
      </c>
      <c r="E225" s="270" t="s">
        <v>220</v>
      </c>
      <c r="F225" s="271"/>
      <c r="G225" s="73"/>
      <c r="H225" s="69">
        <f>H226+H228</f>
        <v>695600</v>
      </c>
      <c r="I225" s="69">
        <f t="shared" ref="I225:J225" si="62">I226+I228</f>
        <v>0</v>
      </c>
      <c r="J225" s="69">
        <f t="shared" si="62"/>
        <v>695600</v>
      </c>
    </row>
    <row r="226" spans="2:10" ht="60.75" x14ac:dyDescent="0.25">
      <c r="B226" s="71" t="s">
        <v>180</v>
      </c>
      <c r="C226" s="83" t="s">
        <v>177</v>
      </c>
      <c r="D226" s="83" t="s">
        <v>187</v>
      </c>
      <c r="E226" s="270" t="s">
        <v>220</v>
      </c>
      <c r="F226" s="271"/>
      <c r="G226" s="73">
        <v>100</v>
      </c>
      <c r="H226" s="69">
        <f>H227</f>
        <v>660900</v>
      </c>
      <c r="I226" s="69">
        <f t="shared" ref="I226:J226" si="63">I227</f>
        <v>0</v>
      </c>
      <c r="J226" s="69">
        <f t="shared" si="63"/>
        <v>660900</v>
      </c>
    </row>
    <row r="227" spans="2:10" ht="24.75" x14ac:dyDescent="0.25">
      <c r="B227" s="31" t="s">
        <v>181</v>
      </c>
      <c r="C227" s="49" t="s">
        <v>177</v>
      </c>
      <c r="D227" s="49" t="s">
        <v>187</v>
      </c>
      <c r="E227" s="285" t="s">
        <v>220</v>
      </c>
      <c r="F227" s="287"/>
      <c r="G227" s="52">
        <v>120</v>
      </c>
      <c r="H227" s="62">
        <v>660900</v>
      </c>
      <c r="I227" s="59"/>
      <c r="J227" s="55">
        <f t="shared" si="59"/>
        <v>660900</v>
      </c>
    </row>
    <row r="228" spans="2:10" ht="24.75" x14ac:dyDescent="0.25">
      <c r="B228" s="71" t="s">
        <v>194</v>
      </c>
      <c r="C228" s="83" t="s">
        <v>177</v>
      </c>
      <c r="D228" s="83" t="s">
        <v>187</v>
      </c>
      <c r="E228" s="270" t="s">
        <v>220</v>
      </c>
      <c r="F228" s="271"/>
      <c r="G228" s="73">
        <v>200</v>
      </c>
      <c r="H228" s="69">
        <f>H229</f>
        <v>34700</v>
      </c>
      <c r="I228" s="69">
        <f t="shared" ref="I228:J228" si="64">I229</f>
        <v>0</v>
      </c>
      <c r="J228" s="69">
        <f t="shared" si="64"/>
        <v>34700</v>
      </c>
    </row>
    <row r="229" spans="2:10" ht="24.75" x14ac:dyDescent="0.25">
      <c r="B229" s="31" t="s">
        <v>219</v>
      </c>
      <c r="C229" s="49" t="s">
        <v>177</v>
      </c>
      <c r="D229" s="49" t="s">
        <v>187</v>
      </c>
      <c r="E229" s="285" t="s">
        <v>220</v>
      </c>
      <c r="F229" s="287"/>
      <c r="G229" s="52">
        <v>240</v>
      </c>
      <c r="H229" s="62">
        <v>34700</v>
      </c>
      <c r="I229" s="59"/>
      <c r="J229" s="55">
        <f t="shared" si="59"/>
        <v>34700</v>
      </c>
    </row>
    <row r="230" spans="2:10" ht="24.75" x14ac:dyDescent="0.25">
      <c r="B230" s="100" t="s">
        <v>221</v>
      </c>
      <c r="C230" s="90" t="s">
        <v>187</v>
      </c>
      <c r="D230" s="90"/>
      <c r="E230" s="468"/>
      <c r="F230" s="469"/>
      <c r="G230" s="93"/>
      <c r="H230" s="94">
        <f>H231+H235+H242</f>
        <v>565895</v>
      </c>
      <c r="I230" s="94">
        <f>I231+I235+I242</f>
        <v>150000</v>
      </c>
      <c r="J230" s="97">
        <f t="shared" si="59"/>
        <v>715895</v>
      </c>
    </row>
    <row r="231" spans="2:10" ht="36.75" x14ac:dyDescent="0.25">
      <c r="B231" s="74" t="s">
        <v>222</v>
      </c>
      <c r="C231" s="82" t="s">
        <v>187</v>
      </c>
      <c r="D231" s="82" t="s">
        <v>224</v>
      </c>
      <c r="E231" s="308" t="s">
        <v>225</v>
      </c>
      <c r="F231" s="309"/>
      <c r="G231" s="75"/>
      <c r="H231" s="76">
        <f>H232</f>
        <v>100000</v>
      </c>
      <c r="I231" s="76">
        <f t="shared" ref="I231:J231" si="65">I232</f>
        <v>0</v>
      </c>
      <c r="J231" s="76">
        <f t="shared" si="65"/>
        <v>100000</v>
      </c>
    </row>
    <row r="232" spans="2:10" ht="48.75" x14ac:dyDescent="0.25">
      <c r="B232" s="71" t="s">
        <v>223</v>
      </c>
      <c r="C232" s="83" t="s">
        <v>187</v>
      </c>
      <c r="D232" s="83" t="s">
        <v>224</v>
      </c>
      <c r="E232" s="270" t="s">
        <v>225</v>
      </c>
      <c r="F232" s="271"/>
      <c r="G232" s="73"/>
      <c r="H232" s="69">
        <f>H233</f>
        <v>100000</v>
      </c>
      <c r="I232" s="69">
        <f t="shared" ref="I232:J232" si="66">I233</f>
        <v>0</v>
      </c>
      <c r="J232" s="69">
        <f t="shared" si="66"/>
        <v>100000</v>
      </c>
    </row>
    <row r="233" spans="2:10" ht="24.75" x14ac:dyDescent="0.25">
      <c r="B233" s="71" t="s">
        <v>194</v>
      </c>
      <c r="C233" s="83" t="s">
        <v>187</v>
      </c>
      <c r="D233" s="83" t="s">
        <v>224</v>
      </c>
      <c r="E233" s="270" t="s">
        <v>225</v>
      </c>
      <c r="F233" s="271"/>
      <c r="G233" s="73">
        <v>200</v>
      </c>
      <c r="H233" s="69">
        <f>H234</f>
        <v>100000</v>
      </c>
      <c r="I233" s="69">
        <f t="shared" ref="I233:J233" si="67">I234</f>
        <v>0</v>
      </c>
      <c r="J233" s="69">
        <f t="shared" si="67"/>
        <v>100000</v>
      </c>
    </row>
    <row r="234" spans="2:10" ht="36.75" x14ac:dyDescent="0.25">
      <c r="B234" s="31" t="s">
        <v>195</v>
      </c>
      <c r="C234" s="49" t="s">
        <v>187</v>
      </c>
      <c r="D234" s="49" t="s">
        <v>224</v>
      </c>
      <c r="E234" s="285" t="s">
        <v>225</v>
      </c>
      <c r="F234" s="287"/>
      <c r="G234" s="52">
        <v>240</v>
      </c>
      <c r="H234" s="62">
        <v>100000</v>
      </c>
      <c r="I234" s="59"/>
      <c r="J234" s="55">
        <f t="shared" si="59"/>
        <v>100000</v>
      </c>
    </row>
    <row r="235" spans="2:10" x14ac:dyDescent="0.25">
      <c r="B235" s="105" t="s">
        <v>226</v>
      </c>
      <c r="C235" s="82" t="s">
        <v>187</v>
      </c>
      <c r="D235" s="82" t="s">
        <v>227</v>
      </c>
      <c r="E235" s="464"/>
      <c r="F235" s="465"/>
      <c r="G235" s="75"/>
      <c r="H235" s="76">
        <f>H236+H239</f>
        <v>445895</v>
      </c>
      <c r="I235" s="76">
        <f t="shared" ref="I235:J235" si="68">I236+I239</f>
        <v>150000</v>
      </c>
      <c r="J235" s="76">
        <f t="shared" si="68"/>
        <v>595895</v>
      </c>
    </row>
    <row r="236" spans="2:10" ht="24.75" x14ac:dyDescent="0.25">
      <c r="B236" s="71" t="s">
        <v>228</v>
      </c>
      <c r="C236" s="115" t="s">
        <v>187</v>
      </c>
      <c r="D236" s="83" t="s">
        <v>227</v>
      </c>
      <c r="E236" s="270" t="s">
        <v>231</v>
      </c>
      <c r="F236" s="271"/>
      <c r="G236" s="73"/>
      <c r="H236" s="69">
        <f>H237</f>
        <v>100000</v>
      </c>
      <c r="I236" s="69">
        <f t="shared" ref="I236:J236" si="69">I237</f>
        <v>150000</v>
      </c>
      <c r="J236" s="69">
        <f t="shared" si="69"/>
        <v>250000</v>
      </c>
    </row>
    <row r="237" spans="2:10" ht="24.75" x14ac:dyDescent="0.25">
      <c r="B237" s="71" t="s">
        <v>194</v>
      </c>
      <c r="C237" s="115" t="s">
        <v>187</v>
      </c>
      <c r="D237" s="83" t="s">
        <v>227</v>
      </c>
      <c r="E237" s="270" t="s">
        <v>231</v>
      </c>
      <c r="F237" s="271"/>
      <c r="G237" s="73">
        <v>200</v>
      </c>
      <c r="H237" s="69">
        <f>H238</f>
        <v>100000</v>
      </c>
      <c r="I237" s="69">
        <f t="shared" ref="I237:J237" si="70">I238</f>
        <v>150000</v>
      </c>
      <c r="J237" s="69">
        <f t="shared" si="70"/>
        <v>250000</v>
      </c>
    </row>
    <row r="238" spans="2:10" ht="36.75" customHeight="1" x14ac:dyDescent="0.25">
      <c r="B238" s="31" t="s">
        <v>195</v>
      </c>
      <c r="C238" s="49" t="s">
        <v>187</v>
      </c>
      <c r="D238" s="49" t="s">
        <v>227</v>
      </c>
      <c r="E238" s="285" t="s">
        <v>231</v>
      </c>
      <c r="F238" s="287"/>
      <c r="G238" s="52">
        <v>240</v>
      </c>
      <c r="H238" s="62">
        <v>100000</v>
      </c>
      <c r="I238" s="62">
        <v>150000</v>
      </c>
      <c r="J238" s="55">
        <f t="shared" si="59"/>
        <v>250000</v>
      </c>
    </row>
    <row r="239" spans="2:10" ht="99.75" customHeight="1" x14ac:dyDescent="0.25">
      <c r="B239" s="118" t="s">
        <v>229</v>
      </c>
      <c r="C239" s="83" t="s">
        <v>187</v>
      </c>
      <c r="D239" s="83" t="s">
        <v>227</v>
      </c>
      <c r="E239" s="270" t="s">
        <v>232</v>
      </c>
      <c r="F239" s="271"/>
      <c r="G239" s="73">
        <v>200</v>
      </c>
      <c r="H239" s="69">
        <f>H240+H241</f>
        <v>345895</v>
      </c>
      <c r="I239" s="69">
        <f t="shared" ref="I239:J239" si="71">I240+I241</f>
        <v>0</v>
      </c>
      <c r="J239" s="69">
        <f t="shared" si="71"/>
        <v>345895</v>
      </c>
    </row>
    <row r="240" spans="2:10" ht="93.75" customHeight="1" x14ac:dyDescent="0.25">
      <c r="B240" s="29" t="s">
        <v>229</v>
      </c>
      <c r="C240" s="49" t="s">
        <v>187</v>
      </c>
      <c r="D240" s="49" t="s">
        <v>227</v>
      </c>
      <c r="E240" s="285" t="s">
        <v>232</v>
      </c>
      <c r="F240" s="287"/>
      <c r="G240" s="52">
        <v>240</v>
      </c>
      <c r="H240" s="62">
        <v>328600</v>
      </c>
      <c r="I240" s="59"/>
      <c r="J240" s="55">
        <f t="shared" si="59"/>
        <v>328600</v>
      </c>
    </row>
    <row r="241" spans="2:10" ht="98.25" customHeight="1" x14ac:dyDescent="0.25">
      <c r="B241" s="29" t="s">
        <v>230</v>
      </c>
      <c r="C241" s="49" t="s">
        <v>187</v>
      </c>
      <c r="D241" s="49" t="s">
        <v>227</v>
      </c>
      <c r="E241" s="285" t="s">
        <v>337</v>
      </c>
      <c r="F241" s="287"/>
      <c r="G241" s="52">
        <v>240</v>
      </c>
      <c r="H241" s="62">
        <v>17295</v>
      </c>
      <c r="I241" s="59"/>
      <c r="J241" s="55">
        <f t="shared" si="59"/>
        <v>17295</v>
      </c>
    </row>
    <row r="242" spans="2:10" ht="36.75" x14ac:dyDescent="0.25">
      <c r="B242" s="110" t="s">
        <v>233</v>
      </c>
      <c r="C242" s="82" t="s">
        <v>187</v>
      </c>
      <c r="D242" s="82" t="s">
        <v>235</v>
      </c>
      <c r="E242" s="308" t="s">
        <v>236</v>
      </c>
      <c r="F242" s="309"/>
      <c r="G242" s="75"/>
      <c r="H242" s="76">
        <f>H243</f>
        <v>20000</v>
      </c>
      <c r="I242" s="76">
        <f t="shared" ref="I242:J242" si="72">I243</f>
        <v>0</v>
      </c>
      <c r="J242" s="76">
        <f t="shared" si="72"/>
        <v>20000</v>
      </c>
    </row>
    <row r="243" spans="2:10" ht="24.75" x14ac:dyDescent="0.25">
      <c r="B243" s="71" t="s">
        <v>234</v>
      </c>
      <c r="C243" s="83" t="s">
        <v>187</v>
      </c>
      <c r="D243" s="83" t="s">
        <v>235</v>
      </c>
      <c r="E243" s="270" t="s">
        <v>236</v>
      </c>
      <c r="F243" s="271"/>
      <c r="G243" s="73"/>
      <c r="H243" s="69">
        <f>H244</f>
        <v>20000</v>
      </c>
      <c r="I243" s="69">
        <f t="shared" ref="I243:J243" si="73">I244</f>
        <v>0</v>
      </c>
      <c r="J243" s="69">
        <f t="shared" si="73"/>
        <v>20000</v>
      </c>
    </row>
    <row r="244" spans="2:10" ht="24.75" x14ac:dyDescent="0.25">
      <c r="B244" s="71" t="s">
        <v>194</v>
      </c>
      <c r="C244" s="83" t="s">
        <v>187</v>
      </c>
      <c r="D244" s="83" t="s">
        <v>235</v>
      </c>
      <c r="E244" s="270" t="s">
        <v>236</v>
      </c>
      <c r="F244" s="271"/>
      <c r="G244" s="73">
        <v>200</v>
      </c>
      <c r="H244" s="69">
        <f>H245</f>
        <v>20000</v>
      </c>
      <c r="I244" s="69">
        <f t="shared" ref="I244:J244" si="74">I245</f>
        <v>0</v>
      </c>
      <c r="J244" s="69">
        <f t="shared" si="74"/>
        <v>20000</v>
      </c>
    </row>
    <row r="245" spans="2:10" ht="36.75" x14ac:dyDescent="0.25">
      <c r="B245" s="31" t="s">
        <v>195</v>
      </c>
      <c r="C245" s="49" t="s">
        <v>187</v>
      </c>
      <c r="D245" s="49" t="s">
        <v>235</v>
      </c>
      <c r="E245" s="285" t="s">
        <v>236</v>
      </c>
      <c r="F245" s="287"/>
      <c r="G245" s="52">
        <v>240</v>
      </c>
      <c r="H245" s="62">
        <v>20000</v>
      </c>
      <c r="I245" s="59"/>
      <c r="J245" s="55">
        <f t="shared" si="59"/>
        <v>20000</v>
      </c>
    </row>
    <row r="246" spans="2:10" x14ac:dyDescent="0.25">
      <c r="B246" s="89" t="s">
        <v>237</v>
      </c>
      <c r="C246" s="90" t="s">
        <v>191</v>
      </c>
      <c r="D246" s="90"/>
      <c r="E246" s="472"/>
      <c r="F246" s="473"/>
      <c r="G246" s="93"/>
      <c r="H246" s="94">
        <f>H247+H252</f>
        <v>43317753.119999997</v>
      </c>
      <c r="I246" s="94">
        <f t="shared" ref="I246:J246" si="75">I247+I252</f>
        <v>17418765</v>
      </c>
      <c r="J246" s="94">
        <f t="shared" si="75"/>
        <v>60736518.119999997</v>
      </c>
    </row>
    <row r="247" spans="2:10" x14ac:dyDescent="0.25">
      <c r="B247" s="78" t="s">
        <v>238</v>
      </c>
      <c r="C247" s="82" t="s">
        <v>191</v>
      </c>
      <c r="D247" s="82" t="s">
        <v>241</v>
      </c>
      <c r="E247" s="308" t="s">
        <v>242</v>
      </c>
      <c r="F247" s="309"/>
      <c r="G247" s="75"/>
      <c r="H247" s="76">
        <f>H248</f>
        <v>280000</v>
      </c>
      <c r="I247" s="76">
        <f t="shared" ref="I247:J247" si="76">I248</f>
        <v>0</v>
      </c>
      <c r="J247" s="76">
        <f t="shared" si="76"/>
        <v>280000</v>
      </c>
    </row>
    <row r="248" spans="2:10" ht="24.75" x14ac:dyDescent="0.25">
      <c r="B248" s="71" t="s">
        <v>239</v>
      </c>
      <c r="C248" s="83" t="s">
        <v>191</v>
      </c>
      <c r="D248" s="83" t="s">
        <v>241</v>
      </c>
      <c r="E248" s="270" t="s">
        <v>242</v>
      </c>
      <c r="F248" s="271"/>
      <c r="G248" s="73"/>
      <c r="H248" s="69">
        <f>H249+H251</f>
        <v>280000</v>
      </c>
      <c r="I248" s="69">
        <f t="shared" ref="I248:J248" si="77">I249+I251</f>
        <v>0</v>
      </c>
      <c r="J248" s="69">
        <f t="shared" si="77"/>
        <v>280000</v>
      </c>
    </row>
    <row r="249" spans="2:10" ht="24.75" x14ac:dyDescent="0.25">
      <c r="B249" s="71" t="s">
        <v>194</v>
      </c>
      <c r="C249" s="83" t="s">
        <v>191</v>
      </c>
      <c r="D249" s="83" t="s">
        <v>241</v>
      </c>
      <c r="E249" s="270" t="s">
        <v>242</v>
      </c>
      <c r="F249" s="271"/>
      <c r="G249" s="73">
        <v>200</v>
      </c>
      <c r="H249" s="69">
        <f>H250</f>
        <v>100000</v>
      </c>
      <c r="I249" s="69">
        <f t="shared" ref="I249:J249" si="78">I250</f>
        <v>0</v>
      </c>
      <c r="J249" s="69">
        <f t="shared" si="78"/>
        <v>100000</v>
      </c>
    </row>
    <row r="250" spans="2:10" ht="35.25" customHeight="1" x14ac:dyDescent="0.25">
      <c r="B250" s="31" t="s">
        <v>195</v>
      </c>
      <c r="C250" s="49" t="s">
        <v>191</v>
      </c>
      <c r="D250" s="49" t="s">
        <v>241</v>
      </c>
      <c r="E250" s="285" t="s">
        <v>242</v>
      </c>
      <c r="F250" s="287"/>
      <c r="G250" s="52">
        <v>240</v>
      </c>
      <c r="H250" s="62">
        <v>100000</v>
      </c>
      <c r="I250" s="59"/>
      <c r="J250" s="55">
        <f t="shared" si="59"/>
        <v>100000</v>
      </c>
    </row>
    <row r="251" spans="2:10" ht="24.75" x14ac:dyDescent="0.25">
      <c r="B251" s="31" t="s">
        <v>240</v>
      </c>
      <c r="C251" s="49" t="s">
        <v>191</v>
      </c>
      <c r="D251" s="49" t="s">
        <v>241</v>
      </c>
      <c r="E251" s="285" t="s">
        <v>242</v>
      </c>
      <c r="F251" s="287"/>
      <c r="G251" s="52">
        <v>811</v>
      </c>
      <c r="H251" s="62">
        <v>180000</v>
      </c>
      <c r="I251" s="59"/>
      <c r="J251" s="55">
        <f t="shared" si="59"/>
        <v>180000</v>
      </c>
    </row>
    <row r="252" spans="2:10" x14ac:dyDescent="0.25">
      <c r="B252" s="74" t="s">
        <v>243</v>
      </c>
      <c r="C252" s="82" t="s">
        <v>191</v>
      </c>
      <c r="D252" s="82" t="s">
        <v>224</v>
      </c>
      <c r="E252" s="78"/>
      <c r="F252" s="78"/>
      <c r="G252" s="75"/>
      <c r="H252" s="76">
        <f>H253+H269+H272</f>
        <v>43037753.119999997</v>
      </c>
      <c r="I252" s="76">
        <f>I253+I269+I272+I259+I264</f>
        <v>17418765</v>
      </c>
      <c r="J252" s="85">
        <f t="shared" si="59"/>
        <v>60456518.119999997</v>
      </c>
    </row>
    <row r="253" spans="2:10" x14ac:dyDescent="0.25">
      <c r="B253" s="71" t="s">
        <v>244</v>
      </c>
      <c r="C253" s="83" t="s">
        <v>191</v>
      </c>
      <c r="D253" s="83" t="s">
        <v>224</v>
      </c>
      <c r="E253" s="270" t="s">
        <v>247</v>
      </c>
      <c r="F253" s="271"/>
      <c r="G253" s="70"/>
      <c r="H253" s="69">
        <f>H254+H256</f>
        <v>26515985.43</v>
      </c>
      <c r="I253" s="69">
        <f t="shared" ref="I253:J253" si="79">I254+I256</f>
        <v>-3090091</v>
      </c>
      <c r="J253" s="69">
        <f t="shared" si="79"/>
        <v>23425894.43</v>
      </c>
    </row>
    <row r="254" spans="2:10" ht="24.75" x14ac:dyDescent="0.25">
      <c r="B254" s="71" t="s">
        <v>194</v>
      </c>
      <c r="C254" s="83" t="s">
        <v>191</v>
      </c>
      <c r="D254" s="83" t="s">
        <v>224</v>
      </c>
      <c r="E254" s="270" t="s">
        <v>247</v>
      </c>
      <c r="F254" s="271"/>
      <c r="G254" s="73">
        <v>200</v>
      </c>
      <c r="H254" s="70">
        <f>H255</f>
        <v>26023823.120000001</v>
      </c>
      <c r="I254" s="69">
        <f t="shared" ref="I254:J254" si="80">I255</f>
        <v>-3090091</v>
      </c>
      <c r="J254" s="70">
        <f t="shared" si="80"/>
        <v>22933732.120000001</v>
      </c>
    </row>
    <row r="255" spans="2:10" ht="33.75" customHeight="1" x14ac:dyDescent="0.25">
      <c r="B255" s="31" t="s">
        <v>195</v>
      </c>
      <c r="C255" s="49" t="s">
        <v>191</v>
      </c>
      <c r="D255" s="49" t="s">
        <v>224</v>
      </c>
      <c r="E255" s="285" t="s">
        <v>247</v>
      </c>
      <c r="F255" s="287"/>
      <c r="G255" s="52">
        <v>240</v>
      </c>
      <c r="H255" s="59">
        <v>26023823.120000001</v>
      </c>
      <c r="I255" s="62">
        <v>-3090091</v>
      </c>
      <c r="J255" s="55">
        <f t="shared" si="59"/>
        <v>22933732.120000001</v>
      </c>
    </row>
    <row r="256" spans="2:10" x14ac:dyDescent="0.25">
      <c r="B256" s="71" t="s">
        <v>197</v>
      </c>
      <c r="C256" s="83" t="s">
        <v>191</v>
      </c>
      <c r="D256" s="83" t="s">
        <v>224</v>
      </c>
      <c r="E256" s="270" t="s">
        <v>247</v>
      </c>
      <c r="F256" s="271"/>
      <c r="G256" s="73">
        <v>800</v>
      </c>
      <c r="H256" s="69">
        <f>H257+H258</f>
        <v>492162.31</v>
      </c>
      <c r="I256" s="69">
        <f t="shared" ref="I256" si="81">I257+I258</f>
        <v>0</v>
      </c>
      <c r="J256" s="69">
        <f>J257+J258</f>
        <v>492162.31</v>
      </c>
    </row>
    <row r="257" spans="2:10" x14ac:dyDescent="0.25">
      <c r="B257" s="31" t="s">
        <v>197</v>
      </c>
      <c r="C257" s="49" t="s">
        <v>191</v>
      </c>
      <c r="D257" s="49" t="s">
        <v>224</v>
      </c>
      <c r="E257" s="285" t="s">
        <v>247</v>
      </c>
      <c r="F257" s="287"/>
      <c r="G257" s="52">
        <v>830</v>
      </c>
      <c r="H257" s="59">
        <v>392162.31</v>
      </c>
      <c r="I257" s="59"/>
      <c r="J257" s="55">
        <f t="shared" si="59"/>
        <v>392162.31</v>
      </c>
    </row>
    <row r="258" spans="2:10" x14ac:dyDescent="0.25">
      <c r="B258" s="31" t="s">
        <v>197</v>
      </c>
      <c r="C258" s="49" t="s">
        <v>191</v>
      </c>
      <c r="D258" s="49" t="s">
        <v>224</v>
      </c>
      <c r="E258" s="285" t="s">
        <v>247</v>
      </c>
      <c r="F258" s="287"/>
      <c r="G258" s="52">
        <v>850</v>
      </c>
      <c r="H258" s="62">
        <v>100000</v>
      </c>
      <c r="I258" s="59"/>
      <c r="J258" s="55">
        <f t="shared" si="59"/>
        <v>100000</v>
      </c>
    </row>
    <row r="259" spans="2:10" ht="45" customHeight="1" x14ac:dyDescent="0.25">
      <c r="B259" s="81" t="s">
        <v>434</v>
      </c>
      <c r="C259" s="83" t="s">
        <v>191</v>
      </c>
      <c r="D259" s="83" t="s">
        <v>224</v>
      </c>
      <c r="E259" s="270" t="s">
        <v>182</v>
      </c>
      <c r="F259" s="271"/>
      <c r="G259" s="246"/>
      <c r="H259" s="69"/>
      <c r="I259" s="69">
        <f>I260+I262</f>
        <v>20303766</v>
      </c>
      <c r="J259" s="250">
        <f t="shared" si="59"/>
        <v>20303766</v>
      </c>
    </row>
    <row r="260" spans="2:10" ht="24.75" x14ac:dyDescent="0.25">
      <c r="B260" s="71" t="s">
        <v>194</v>
      </c>
      <c r="C260" s="83" t="s">
        <v>191</v>
      </c>
      <c r="D260" s="83" t="s">
        <v>224</v>
      </c>
      <c r="E260" s="270" t="s">
        <v>182</v>
      </c>
      <c r="F260" s="271"/>
      <c r="G260" s="246">
        <v>200</v>
      </c>
      <c r="H260" s="69"/>
      <c r="I260" s="69">
        <f>I261</f>
        <v>17699380</v>
      </c>
      <c r="J260" s="250">
        <f t="shared" si="59"/>
        <v>17699380</v>
      </c>
    </row>
    <row r="261" spans="2:10" ht="34.5" customHeight="1" x14ac:dyDescent="0.25">
      <c r="B261" s="31" t="s">
        <v>195</v>
      </c>
      <c r="C261" s="49" t="s">
        <v>191</v>
      </c>
      <c r="D261" s="49" t="s">
        <v>224</v>
      </c>
      <c r="E261" s="276" t="s">
        <v>182</v>
      </c>
      <c r="F261" s="277"/>
      <c r="G261" s="245">
        <v>240</v>
      </c>
      <c r="H261" s="62"/>
      <c r="I261" s="62">
        <v>17699380</v>
      </c>
      <c r="J261" s="55">
        <f t="shared" si="59"/>
        <v>17699380</v>
      </c>
    </row>
    <row r="262" spans="2:10" x14ac:dyDescent="0.25">
      <c r="B262" s="71" t="s">
        <v>197</v>
      </c>
      <c r="C262" s="247" t="s">
        <v>191</v>
      </c>
      <c r="D262" s="247" t="s">
        <v>224</v>
      </c>
      <c r="E262" s="270" t="s">
        <v>182</v>
      </c>
      <c r="F262" s="271"/>
      <c r="G262" s="248">
        <v>800</v>
      </c>
      <c r="H262" s="249"/>
      <c r="I262" s="249">
        <f>I263</f>
        <v>2604386</v>
      </c>
      <c r="J262" s="250">
        <f t="shared" si="59"/>
        <v>2604386</v>
      </c>
    </row>
    <row r="263" spans="2:10" x14ac:dyDescent="0.25">
      <c r="B263" s="31" t="s">
        <v>197</v>
      </c>
      <c r="C263" s="49" t="s">
        <v>191</v>
      </c>
      <c r="D263" s="49" t="s">
        <v>224</v>
      </c>
      <c r="E263" s="276" t="s">
        <v>182</v>
      </c>
      <c r="F263" s="277"/>
      <c r="G263" s="245">
        <v>830</v>
      </c>
      <c r="H263" s="62"/>
      <c r="I263" s="62">
        <v>2604386</v>
      </c>
      <c r="J263" s="55">
        <f t="shared" si="59"/>
        <v>2604386</v>
      </c>
    </row>
    <row r="264" spans="2:10" ht="57" customHeight="1" x14ac:dyDescent="0.25">
      <c r="B264" s="81" t="s">
        <v>435</v>
      </c>
      <c r="C264" s="247" t="s">
        <v>191</v>
      </c>
      <c r="D264" s="247" t="s">
        <v>224</v>
      </c>
      <c r="E264" s="270" t="s">
        <v>185</v>
      </c>
      <c r="F264" s="271"/>
      <c r="G264" s="248"/>
      <c r="H264" s="249"/>
      <c r="I264" s="249">
        <f>I265+I267</f>
        <v>205090</v>
      </c>
      <c r="J264" s="114">
        <f t="shared" si="59"/>
        <v>205090</v>
      </c>
    </row>
    <row r="265" spans="2:10" ht="24.75" x14ac:dyDescent="0.25">
      <c r="B265" s="71" t="s">
        <v>194</v>
      </c>
      <c r="C265" s="247" t="s">
        <v>191</v>
      </c>
      <c r="D265" s="247" t="s">
        <v>224</v>
      </c>
      <c r="E265" s="523" t="s">
        <v>185</v>
      </c>
      <c r="F265" s="524"/>
      <c r="G265" s="248">
        <v>200</v>
      </c>
      <c r="H265" s="249"/>
      <c r="I265" s="249">
        <f>I266</f>
        <v>178782</v>
      </c>
      <c r="J265" s="114">
        <f t="shared" si="59"/>
        <v>178782</v>
      </c>
    </row>
    <row r="266" spans="2:10" ht="36.75" x14ac:dyDescent="0.25">
      <c r="B266" s="31" t="s">
        <v>195</v>
      </c>
      <c r="C266" s="49" t="s">
        <v>191</v>
      </c>
      <c r="D266" s="49" t="s">
        <v>224</v>
      </c>
      <c r="E266" s="276" t="s">
        <v>185</v>
      </c>
      <c r="F266" s="277"/>
      <c r="G266" s="245">
        <v>240</v>
      </c>
      <c r="H266" s="62"/>
      <c r="I266" s="62">
        <v>178782</v>
      </c>
      <c r="J266" s="55">
        <f t="shared" si="59"/>
        <v>178782</v>
      </c>
    </row>
    <row r="267" spans="2:10" x14ac:dyDescent="0.25">
      <c r="B267" s="71" t="s">
        <v>197</v>
      </c>
      <c r="C267" s="83" t="s">
        <v>191</v>
      </c>
      <c r="D267" s="83" t="s">
        <v>224</v>
      </c>
      <c r="E267" s="270" t="s">
        <v>185</v>
      </c>
      <c r="F267" s="271"/>
      <c r="G267" s="246">
        <v>800</v>
      </c>
      <c r="H267" s="69"/>
      <c r="I267" s="69">
        <f>I268</f>
        <v>26308</v>
      </c>
      <c r="J267" s="114">
        <f t="shared" si="59"/>
        <v>26308</v>
      </c>
    </row>
    <row r="268" spans="2:10" x14ac:dyDescent="0.25">
      <c r="B268" s="31" t="s">
        <v>197</v>
      </c>
      <c r="C268" s="49" t="s">
        <v>191</v>
      </c>
      <c r="D268" s="49" t="s">
        <v>224</v>
      </c>
      <c r="E268" s="276" t="s">
        <v>185</v>
      </c>
      <c r="F268" s="277"/>
      <c r="G268" s="245">
        <v>830</v>
      </c>
      <c r="H268" s="62"/>
      <c r="I268" s="62">
        <v>26308</v>
      </c>
      <c r="J268" s="55">
        <f t="shared" si="59"/>
        <v>26308</v>
      </c>
    </row>
    <row r="269" spans="2:10" ht="59.25" customHeight="1" x14ac:dyDescent="0.25">
      <c r="B269" s="71" t="s">
        <v>245</v>
      </c>
      <c r="C269" s="83" t="s">
        <v>191</v>
      </c>
      <c r="D269" s="83" t="s">
        <v>224</v>
      </c>
      <c r="E269" s="270" t="s">
        <v>248</v>
      </c>
      <c r="F269" s="271"/>
      <c r="G269" s="73"/>
      <c r="H269" s="70">
        <f>H270</f>
        <v>15505774.189999999</v>
      </c>
      <c r="I269" s="69">
        <f t="shared" ref="I269:J269" si="82">I270</f>
        <v>0</v>
      </c>
      <c r="J269" s="70">
        <f t="shared" si="82"/>
        <v>15505774.189999999</v>
      </c>
    </row>
    <row r="270" spans="2:10" ht="24.75" x14ac:dyDescent="0.25">
      <c r="B270" s="71" t="s">
        <v>194</v>
      </c>
      <c r="C270" s="83" t="s">
        <v>191</v>
      </c>
      <c r="D270" s="83" t="s">
        <v>224</v>
      </c>
      <c r="E270" s="270" t="s">
        <v>248</v>
      </c>
      <c r="F270" s="271"/>
      <c r="G270" s="73">
        <v>200</v>
      </c>
      <c r="H270" s="70">
        <f>H271</f>
        <v>15505774.189999999</v>
      </c>
      <c r="I270" s="69">
        <f t="shared" ref="I270:J270" si="83">I271</f>
        <v>0</v>
      </c>
      <c r="J270" s="70">
        <f t="shared" si="83"/>
        <v>15505774.189999999</v>
      </c>
    </row>
    <row r="271" spans="2:10" ht="36.75" x14ac:dyDescent="0.25">
      <c r="B271" s="31" t="s">
        <v>195</v>
      </c>
      <c r="C271" s="49" t="s">
        <v>191</v>
      </c>
      <c r="D271" s="49" t="s">
        <v>224</v>
      </c>
      <c r="E271" s="285" t="s">
        <v>248</v>
      </c>
      <c r="F271" s="287"/>
      <c r="G271" s="52">
        <v>240</v>
      </c>
      <c r="H271" s="59">
        <v>15505774.189999999</v>
      </c>
      <c r="I271" s="62"/>
      <c r="J271" s="55">
        <f t="shared" si="59"/>
        <v>15505774.189999999</v>
      </c>
    </row>
    <row r="272" spans="2:10" ht="72" customHeight="1" x14ac:dyDescent="0.25">
      <c r="B272" s="71" t="s">
        <v>246</v>
      </c>
      <c r="C272" s="83" t="s">
        <v>191</v>
      </c>
      <c r="D272" s="83" t="s">
        <v>224</v>
      </c>
      <c r="E272" s="270" t="s">
        <v>249</v>
      </c>
      <c r="F272" s="271"/>
      <c r="G272" s="73"/>
      <c r="H272" s="70">
        <f>H273</f>
        <v>1015993.5</v>
      </c>
      <c r="I272" s="69">
        <f t="shared" ref="I272:J272" si="84">I273</f>
        <v>0</v>
      </c>
      <c r="J272" s="69">
        <f t="shared" si="84"/>
        <v>1015993.5</v>
      </c>
    </row>
    <row r="273" spans="2:10" ht="24.75" x14ac:dyDescent="0.25">
      <c r="B273" s="71" t="s">
        <v>194</v>
      </c>
      <c r="C273" s="83" t="s">
        <v>191</v>
      </c>
      <c r="D273" s="83" t="s">
        <v>224</v>
      </c>
      <c r="E273" s="270" t="s">
        <v>249</v>
      </c>
      <c r="F273" s="271"/>
      <c r="G273" s="73">
        <v>200</v>
      </c>
      <c r="H273" s="70">
        <f>H274</f>
        <v>1015993.5</v>
      </c>
      <c r="I273" s="69">
        <f t="shared" ref="I273:J273" si="85">I274</f>
        <v>0</v>
      </c>
      <c r="J273" s="69">
        <f t="shared" si="85"/>
        <v>1015993.5</v>
      </c>
    </row>
    <row r="274" spans="2:10" ht="34.5" customHeight="1" x14ac:dyDescent="0.25">
      <c r="B274" s="31" t="s">
        <v>195</v>
      </c>
      <c r="C274" s="49" t="s">
        <v>191</v>
      </c>
      <c r="D274" s="49" t="s">
        <v>224</v>
      </c>
      <c r="E274" s="285" t="s">
        <v>249</v>
      </c>
      <c r="F274" s="287"/>
      <c r="G274" s="52">
        <v>240</v>
      </c>
      <c r="H274" s="59">
        <v>1015993.5</v>
      </c>
      <c r="I274" s="59"/>
      <c r="J274" s="55">
        <f t="shared" si="59"/>
        <v>1015993.5</v>
      </c>
    </row>
    <row r="275" spans="2:10" x14ac:dyDescent="0.25">
      <c r="B275" s="99" t="s">
        <v>250</v>
      </c>
      <c r="C275" s="90" t="s">
        <v>265</v>
      </c>
      <c r="D275" s="90"/>
      <c r="E275" s="472"/>
      <c r="F275" s="473"/>
      <c r="G275" s="93"/>
      <c r="H275" s="94">
        <f>H276+H286+H328</f>
        <v>45273200.650000006</v>
      </c>
      <c r="I275" s="94">
        <f t="shared" ref="I275:J275" si="86">I276+I286+I328</f>
        <v>63781777.109999999</v>
      </c>
      <c r="J275" s="94">
        <f t="shared" si="86"/>
        <v>109054977.76000001</v>
      </c>
    </row>
    <row r="276" spans="2:10" x14ac:dyDescent="0.25">
      <c r="B276" s="78" t="s">
        <v>251</v>
      </c>
      <c r="C276" s="82" t="s">
        <v>265</v>
      </c>
      <c r="D276" s="82" t="s">
        <v>176</v>
      </c>
      <c r="E276" s="308" t="s">
        <v>266</v>
      </c>
      <c r="F276" s="309"/>
      <c r="G276" s="75"/>
      <c r="H276" s="76">
        <f>H277</f>
        <v>263449</v>
      </c>
      <c r="I276" s="76">
        <f>I277+I280+I283</f>
        <v>199642</v>
      </c>
      <c r="J276" s="76">
        <f>H276+I276</f>
        <v>463091</v>
      </c>
    </row>
    <row r="277" spans="2:10" x14ac:dyDescent="0.25">
      <c r="B277" s="71" t="s">
        <v>252</v>
      </c>
      <c r="C277" s="83" t="s">
        <v>265</v>
      </c>
      <c r="D277" s="83" t="s">
        <v>176</v>
      </c>
      <c r="E277" s="270" t="s">
        <v>266</v>
      </c>
      <c r="F277" s="271"/>
      <c r="G277" s="73"/>
      <c r="H277" s="69">
        <f>H278</f>
        <v>263449</v>
      </c>
      <c r="I277" s="69">
        <f t="shared" ref="I277:J277" si="87">I278</f>
        <v>100000</v>
      </c>
      <c r="J277" s="69">
        <f t="shared" si="87"/>
        <v>363449</v>
      </c>
    </row>
    <row r="278" spans="2:10" ht="24.75" x14ac:dyDescent="0.25">
      <c r="B278" s="71" t="s">
        <v>194</v>
      </c>
      <c r="C278" s="83" t="s">
        <v>265</v>
      </c>
      <c r="D278" s="83" t="s">
        <v>176</v>
      </c>
      <c r="E278" s="270" t="s">
        <v>266</v>
      </c>
      <c r="F278" s="271"/>
      <c r="G278" s="73">
        <v>200</v>
      </c>
      <c r="H278" s="69">
        <f>H279</f>
        <v>263449</v>
      </c>
      <c r="I278" s="69">
        <f t="shared" ref="I278:J278" si="88">I279</f>
        <v>100000</v>
      </c>
      <c r="J278" s="69">
        <f t="shared" si="88"/>
        <v>363449</v>
      </c>
    </row>
    <row r="279" spans="2:10" ht="36.75" x14ac:dyDescent="0.25">
      <c r="B279" s="31" t="s">
        <v>195</v>
      </c>
      <c r="C279" s="49" t="s">
        <v>265</v>
      </c>
      <c r="D279" s="49" t="s">
        <v>176</v>
      </c>
      <c r="E279" s="285" t="s">
        <v>266</v>
      </c>
      <c r="F279" s="287"/>
      <c r="G279" s="52">
        <v>240</v>
      </c>
      <c r="H279" s="62">
        <v>263449</v>
      </c>
      <c r="I279" s="62">
        <v>100000</v>
      </c>
      <c r="J279" s="55">
        <f t="shared" si="59"/>
        <v>363449</v>
      </c>
    </row>
    <row r="280" spans="2:10" ht="60" customHeight="1" x14ac:dyDescent="0.25">
      <c r="B280" s="81" t="s">
        <v>434</v>
      </c>
      <c r="C280" s="83" t="s">
        <v>265</v>
      </c>
      <c r="D280" s="83" t="s">
        <v>176</v>
      </c>
      <c r="E280" s="270" t="s">
        <v>182</v>
      </c>
      <c r="F280" s="271"/>
      <c r="G280" s="246"/>
      <c r="H280" s="69"/>
      <c r="I280" s="69">
        <f>I281</f>
        <v>98642</v>
      </c>
      <c r="J280" s="250">
        <f t="shared" ref="J280:J285" si="89">H280+I280</f>
        <v>98642</v>
      </c>
    </row>
    <row r="281" spans="2:10" ht="24.75" x14ac:dyDescent="0.25">
      <c r="B281" s="71" t="s">
        <v>194</v>
      </c>
      <c r="C281" s="83" t="s">
        <v>265</v>
      </c>
      <c r="D281" s="83" t="s">
        <v>176</v>
      </c>
      <c r="E281" s="270" t="s">
        <v>182</v>
      </c>
      <c r="F281" s="271"/>
      <c r="G281" s="246">
        <v>200</v>
      </c>
      <c r="H281" s="69"/>
      <c r="I281" s="69">
        <f>I282</f>
        <v>98642</v>
      </c>
      <c r="J281" s="250">
        <f t="shared" si="89"/>
        <v>98642</v>
      </c>
    </row>
    <row r="282" spans="2:10" ht="34.5" customHeight="1" x14ac:dyDescent="0.25">
      <c r="B282" s="31" t="s">
        <v>195</v>
      </c>
      <c r="C282" s="49" t="s">
        <v>265</v>
      </c>
      <c r="D282" s="49" t="s">
        <v>176</v>
      </c>
      <c r="E282" s="276" t="s">
        <v>182</v>
      </c>
      <c r="F282" s="277"/>
      <c r="G282" s="245">
        <v>240</v>
      </c>
      <c r="H282" s="62"/>
      <c r="I282" s="62">
        <v>98642</v>
      </c>
      <c r="J282" s="250">
        <f t="shared" si="89"/>
        <v>98642</v>
      </c>
    </row>
    <row r="283" spans="2:10" ht="57" x14ac:dyDescent="0.25">
      <c r="B283" s="81" t="s">
        <v>435</v>
      </c>
      <c r="C283" s="83" t="s">
        <v>265</v>
      </c>
      <c r="D283" s="83" t="s">
        <v>176</v>
      </c>
      <c r="E283" s="270" t="s">
        <v>185</v>
      </c>
      <c r="F283" s="271"/>
      <c r="G283" s="246"/>
      <c r="H283" s="69"/>
      <c r="I283" s="69">
        <f>I284</f>
        <v>1000</v>
      </c>
      <c r="J283" s="250">
        <f>H283+I283</f>
        <v>1000</v>
      </c>
    </row>
    <row r="284" spans="2:10" ht="24.75" x14ac:dyDescent="0.25">
      <c r="B284" s="71" t="s">
        <v>194</v>
      </c>
      <c r="C284" s="49" t="s">
        <v>265</v>
      </c>
      <c r="D284" s="49" t="s">
        <v>176</v>
      </c>
      <c r="E284" s="270" t="s">
        <v>185</v>
      </c>
      <c r="F284" s="271"/>
      <c r="G284" s="246">
        <v>200</v>
      </c>
      <c r="H284" s="69"/>
      <c r="I284" s="69">
        <f>I285</f>
        <v>1000</v>
      </c>
      <c r="J284" s="250">
        <f>H284+I284</f>
        <v>1000</v>
      </c>
    </row>
    <row r="285" spans="2:10" ht="36.75" x14ac:dyDescent="0.25">
      <c r="B285" s="31" t="s">
        <v>195</v>
      </c>
      <c r="C285" s="49" t="s">
        <v>265</v>
      </c>
      <c r="D285" s="49" t="s">
        <v>176</v>
      </c>
      <c r="E285" s="276" t="s">
        <v>185</v>
      </c>
      <c r="F285" s="277"/>
      <c r="G285" s="245">
        <v>240</v>
      </c>
      <c r="H285" s="62"/>
      <c r="I285" s="62">
        <v>1000</v>
      </c>
      <c r="J285" s="250">
        <f t="shared" si="89"/>
        <v>1000</v>
      </c>
    </row>
    <row r="286" spans="2:10" x14ac:dyDescent="0.25">
      <c r="B286" s="74" t="s">
        <v>253</v>
      </c>
      <c r="C286" s="82" t="s">
        <v>265</v>
      </c>
      <c r="D286" s="82" t="s">
        <v>177</v>
      </c>
      <c r="E286" s="464"/>
      <c r="F286" s="465"/>
      <c r="G286" s="75"/>
      <c r="H286" s="76">
        <f>H287+H294+H300+H304+H310+H316+H319+H322+H325</f>
        <v>26108773.310000002</v>
      </c>
      <c r="I286" s="76">
        <f>I287+I294+I304+I310+I316+I319+I322+I325+I299</f>
        <v>55891569.109999999</v>
      </c>
      <c r="J286" s="85">
        <f t="shared" si="59"/>
        <v>82000342.420000002</v>
      </c>
    </row>
    <row r="287" spans="2:10" ht="24.75" x14ac:dyDescent="0.25">
      <c r="B287" s="71" t="s">
        <v>254</v>
      </c>
      <c r="C287" s="83" t="s">
        <v>265</v>
      </c>
      <c r="D287" s="83" t="s">
        <v>177</v>
      </c>
      <c r="E287" s="270" t="s">
        <v>267</v>
      </c>
      <c r="F287" s="271"/>
      <c r="G287" s="73"/>
      <c r="H287" s="69">
        <f>H288+H290</f>
        <v>8328126.2999999998</v>
      </c>
      <c r="I287" s="69">
        <f>I288+I290</f>
        <v>1682839</v>
      </c>
      <c r="J287" s="69">
        <f t="shared" ref="J287" si="90">J288+J290</f>
        <v>10010965.300000001</v>
      </c>
    </row>
    <row r="288" spans="2:10" ht="24.75" x14ac:dyDescent="0.25">
      <c r="B288" s="71" t="s">
        <v>194</v>
      </c>
      <c r="C288" s="83" t="s">
        <v>265</v>
      </c>
      <c r="D288" s="83" t="s">
        <v>177</v>
      </c>
      <c r="E288" s="270" t="s">
        <v>267</v>
      </c>
      <c r="F288" s="271"/>
      <c r="G288" s="73">
        <v>200</v>
      </c>
      <c r="H288" s="70">
        <f>H289</f>
        <v>6158426.2999999998</v>
      </c>
      <c r="I288" s="69">
        <f t="shared" ref="I288:J288" si="91">I289</f>
        <v>1436839</v>
      </c>
      <c r="J288" s="70">
        <f t="shared" si="91"/>
        <v>7595265.2999999998</v>
      </c>
    </row>
    <row r="289" spans="2:10" ht="36.75" x14ac:dyDescent="0.25">
      <c r="B289" s="31" t="s">
        <v>195</v>
      </c>
      <c r="C289" s="49" t="s">
        <v>265</v>
      </c>
      <c r="D289" s="49" t="s">
        <v>177</v>
      </c>
      <c r="E289" s="285" t="s">
        <v>267</v>
      </c>
      <c r="F289" s="287"/>
      <c r="G289" s="52">
        <v>240</v>
      </c>
      <c r="H289" s="59">
        <v>6158426.2999999998</v>
      </c>
      <c r="I289" s="62">
        <v>1436839</v>
      </c>
      <c r="J289" s="55">
        <f t="shared" si="59"/>
        <v>7595265.2999999998</v>
      </c>
    </row>
    <row r="290" spans="2:10" ht="24.75" x14ac:dyDescent="0.25">
      <c r="B290" s="71" t="s">
        <v>194</v>
      </c>
      <c r="C290" s="83" t="s">
        <v>265</v>
      </c>
      <c r="D290" s="83" t="s">
        <v>177</v>
      </c>
      <c r="E290" s="270" t="s">
        <v>267</v>
      </c>
      <c r="F290" s="271"/>
      <c r="G290" s="73">
        <v>800</v>
      </c>
      <c r="H290" s="69">
        <f>H291+H292+H293</f>
        <v>2169700</v>
      </c>
      <c r="I290" s="69">
        <f t="shared" ref="I290:J290" si="92">I291+I292+I293</f>
        <v>246000</v>
      </c>
      <c r="J290" s="69">
        <f t="shared" si="92"/>
        <v>2415700</v>
      </c>
    </row>
    <row r="291" spans="2:10" ht="36.75" x14ac:dyDescent="0.25">
      <c r="B291" s="31" t="s">
        <v>195</v>
      </c>
      <c r="C291" s="49" t="s">
        <v>265</v>
      </c>
      <c r="D291" s="49" t="s">
        <v>177</v>
      </c>
      <c r="E291" s="285" t="s">
        <v>267</v>
      </c>
      <c r="F291" s="287"/>
      <c r="G291" s="52">
        <v>810</v>
      </c>
      <c r="H291" s="62">
        <v>1180000</v>
      </c>
      <c r="I291" s="62">
        <v>246000</v>
      </c>
      <c r="J291" s="55">
        <f t="shared" si="59"/>
        <v>1426000</v>
      </c>
    </row>
    <row r="292" spans="2:10" x14ac:dyDescent="0.25">
      <c r="B292" s="31" t="s">
        <v>197</v>
      </c>
      <c r="C292" s="49" t="s">
        <v>265</v>
      </c>
      <c r="D292" s="49" t="s">
        <v>177</v>
      </c>
      <c r="E292" s="285" t="s">
        <v>267</v>
      </c>
      <c r="F292" s="287"/>
      <c r="G292" s="52">
        <v>830</v>
      </c>
      <c r="H292" s="62">
        <v>560000</v>
      </c>
      <c r="I292" s="59"/>
      <c r="J292" s="55">
        <f t="shared" si="59"/>
        <v>560000</v>
      </c>
    </row>
    <row r="293" spans="2:10" x14ac:dyDescent="0.25">
      <c r="B293" s="31" t="s">
        <v>255</v>
      </c>
      <c r="C293" s="49" t="s">
        <v>265</v>
      </c>
      <c r="D293" s="49" t="s">
        <v>177</v>
      </c>
      <c r="E293" s="285" t="s">
        <v>267</v>
      </c>
      <c r="F293" s="287"/>
      <c r="G293" s="52">
        <v>850</v>
      </c>
      <c r="H293" s="62">
        <v>429700</v>
      </c>
      <c r="I293" s="59"/>
      <c r="J293" s="55">
        <f t="shared" si="59"/>
        <v>429700</v>
      </c>
    </row>
    <row r="294" spans="2:10" ht="60.75" x14ac:dyDescent="0.25">
      <c r="B294" s="71" t="s">
        <v>256</v>
      </c>
      <c r="C294" s="83" t="s">
        <v>265</v>
      </c>
      <c r="D294" s="83" t="s">
        <v>177</v>
      </c>
      <c r="E294" s="270" t="s">
        <v>268</v>
      </c>
      <c r="F294" s="271"/>
      <c r="G294" s="73"/>
      <c r="H294" s="70">
        <f>H295</f>
        <v>8789938.4299999997</v>
      </c>
      <c r="I294" s="69">
        <f>I295+I297</f>
        <v>48424086</v>
      </c>
      <c r="J294" s="69">
        <f>H294+I294</f>
        <v>57214024.43</v>
      </c>
    </row>
    <row r="295" spans="2:10" x14ac:dyDescent="0.25">
      <c r="B295" s="71" t="s">
        <v>257</v>
      </c>
      <c r="C295" s="83" t="s">
        <v>265</v>
      </c>
      <c r="D295" s="83" t="s">
        <v>177</v>
      </c>
      <c r="E295" s="270" t="s">
        <v>268</v>
      </c>
      <c r="F295" s="271"/>
      <c r="G295" s="73">
        <v>400</v>
      </c>
      <c r="H295" s="70">
        <f>H296</f>
        <v>8789938.4299999997</v>
      </c>
      <c r="I295" s="69">
        <f t="shared" ref="I295:J295" si="93">I296</f>
        <v>0</v>
      </c>
      <c r="J295" s="70">
        <f t="shared" si="93"/>
        <v>8789938.4299999997</v>
      </c>
    </row>
    <row r="296" spans="2:10" ht="24.75" x14ac:dyDescent="0.25">
      <c r="B296" s="31" t="s">
        <v>258</v>
      </c>
      <c r="C296" s="49" t="s">
        <v>265</v>
      </c>
      <c r="D296" s="49" t="s">
        <v>177</v>
      </c>
      <c r="E296" s="285" t="s">
        <v>268</v>
      </c>
      <c r="F296" s="287"/>
      <c r="G296" s="52">
        <v>410</v>
      </c>
      <c r="H296" s="59">
        <v>8789938.4299999997</v>
      </c>
      <c r="I296" s="59"/>
      <c r="J296" s="55">
        <f t="shared" si="59"/>
        <v>8789938.4299999997</v>
      </c>
    </row>
    <row r="297" spans="2:10" x14ac:dyDescent="0.25">
      <c r="B297" s="71" t="s">
        <v>257</v>
      </c>
      <c r="C297" s="83" t="s">
        <v>265</v>
      </c>
      <c r="D297" s="83" t="s">
        <v>177</v>
      </c>
      <c r="E297" s="270" t="s">
        <v>268</v>
      </c>
      <c r="F297" s="271"/>
      <c r="G297" s="261">
        <v>200</v>
      </c>
      <c r="H297" s="70"/>
      <c r="I297" s="69">
        <f>I298</f>
        <v>48424086</v>
      </c>
      <c r="J297" s="114">
        <f t="shared" si="59"/>
        <v>48424086</v>
      </c>
    </row>
    <row r="298" spans="2:10" ht="36.75" x14ac:dyDescent="0.25">
      <c r="B298" s="31" t="s">
        <v>441</v>
      </c>
      <c r="C298" s="49" t="s">
        <v>265</v>
      </c>
      <c r="D298" s="49" t="s">
        <v>177</v>
      </c>
      <c r="E298" s="285" t="s">
        <v>268</v>
      </c>
      <c r="F298" s="287"/>
      <c r="G298" s="262">
        <v>240</v>
      </c>
      <c r="H298" s="59"/>
      <c r="I298" s="62">
        <v>48424086</v>
      </c>
      <c r="J298" s="55">
        <f t="shared" si="59"/>
        <v>48424086</v>
      </c>
    </row>
    <row r="299" spans="2:10" ht="60.75" x14ac:dyDescent="0.25">
      <c r="B299" s="71" t="s">
        <v>256</v>
      </c>
      <c r="C299" s="83" t="s">
        <v>265</v>
      </c>
      <c r="D299" s="83" t="s">
        <v>177</v>
      </c>
      <c r="E299" s="270" t="s">
        <v>269</v>
      </c>
      <c r="F299" s="271"/>
      <c r="G299" s="261"/>
      <c r="H299" s="70">
        <f>H300+H302</f>
        <v>462628.34</v>
      </c>
      <c r="I299" s="69">
        <f>I300+I302</f>
        <v>2548636.11</v>
      </c>
      <c r="J299" s="114">
        <f>H299+I299</f>
        <v>3011264.4499999997</v>
      </c>
    </row>
    <row r="300" spans="2:10" ht="69.75" customHeight="1" x14ac:dyDescent="0.25">
      <c r="B300" s="71" t="s">
        <v>259</v>
      </c>
      <c r="C300" s="83" t="s">
        <v>265</v>
      </c>
      <c r="D300" s="83" t="s">
        <v>177</v>
      </c>
      <c r="E300" s="270" t="s">
        <v>269</v>
      </c>
      <c r="F300" s="271"/>
      <c r="G300" s="73">
        <v>400</v>
      </c>
      <c r="H300" s="70">
        <f>H301</f>
        <v>462628.34</v>
      </c>
      <c r="I300" s="69">
        <f t="shared" ref="I300:J300" si="94">I301</f>
        <v>0</v>
      </c>
      <c r="J300" s="70">
        <f t="shared" si="94"/>
        <v>462628.34</v>
      </c>
    </row>
    <row r="301" spans="2:10" ht="24.75" x14ac:dyDescent="0.25">
      <c r="B301" s="31" t="s">
        <v>194</v>
      </c>
      <c r="C301" s="49" t="s">
        <v>265</v>
      </c>
      <c r="D301" s="49" t="s">
        <v>177</v>
      </c>
      <c r="E301" s="285" t="s">
        <v>269</v>
      </c>
      <c r="F301" s="287"/>
      <c r="G301" s="52">
        <v>410</v>
      </c>
      <c r="H301" s="59">
        <v>462628.34</v>
      </c>
      <c r="I301" s="59"/>
      <c r="J301" s="55">
        <f t="shared" si="59"/>
        <v>462628.34</v>
      </c>
    </row>
    <row r="302" spans="2:10" ht="72.75" x14ac:dyDescent="0.25">
      <c r="B302" s="71" t="s">
        <v>440</v>
      </c>
      <c r="C302" s="83" t="s">
        <v>265</v>
      </c>
      <c r="D302" s="83" t="s">
        <v>177</v>
      </c>
      <c r="E302" s="270" t="s">
        <v>269</v>
      </c>
      <c r="F302" s="271"/>
      <c r="G302" s="261">
        <v>200</v>
      </c>
      <c r="H302" s="70"/>
      <c r="I302" s="70">
        <v>2548636.11</v>
      </c>
      <c r="J302" s="114">
        <f t="shared" si="59"/>
        <v>2548636.11</v>
      </c>
    </row>
    <row r="303" spans="2:10" ht="24.75" x14ac:dyDescent="0.25">
      <c r="B303" s="31" t="s">
        <v>194</v>
      </c>
      <c r="C303" s="242" t="s">
        <v>265</v>
      </c>
      <c r="D303" s="242" t="s">
        <v>177</v>
      </c>
      <c r="E303" s="285" t="s">
        <v>269</v>
      </c>
      <c r="F303" s="287"/>
      <c r="G303" s="251">
        <v>240</v>
      </c>
      <c r="H303" s="263"/>
      <c r="I303" s="263">
        <v>2548636.11</v>
      </c>
      <c r="J303" s="114">
        <f t="shared" si="59"/>
        <v>2548636.11</v>
      </c>
    </row>
    <row r="304" spans="2:10" ht="60.75" x14ac:dyDescent="0.25">
      <c r="B304" s="71" t="s">
        <v>260</v>
      </c>
      <c r="C304" s="83" t="s">
        <v>265</v>
      </c>
      <c r="D304" s="83" t="s">
        <v>177</v>
      </c>
      <c r="E304" s="270" t="s">
        <v>182</v>
      </c>
      <c r="F304" s="271"/>
      <c r="G304" s="73"/>
      <c r="H304" s="69">
        <f>H307</f>
        <v>60000</v>
      </c>
      <c r="I304" s="69">
        <f>I307+I305</f>
        <v>3203578</v>
      </c>
      <c r="J304" s="69">
        <f>H304+I304</f>
        <v>3263578</v>
      </c>
    </row>
    <row r="305" spans="2:10" ht="24.75" x14ac:dyDescent="0.25">
      <c r="B305" s="71" t="s">
        <v>194</v>
      </c>
      <c r="C305" s="83" t="s">
        <v>265</v>
      </c>
      <c r="D305" s="83" t="s">
        <v>177</v>
      </c>
      <c r="E305" s="270" t="s">
        <v>182</v>
      </c>
      <c r="F305" s="271"/>
      <c r="G305" s="246">
        <v>200</v>
      </c>
      <c r="H305" s="69"/>
      <c r="I305" s="69">
        <f>I306</f>
        <v>2475280</v>
      </c>
      <c r="J305" s="69">
        <f t="shared" ref="J305:J306" si="95">H305+I305</f>
        <v>2475280</v>
      </c>
    </row>
    <row r="306" spans="2:10" ht="36.75" x14ac:dyDescent="0.25">
      <c r="B306" s="31" t="s">
        <v>195</v>
      </c>
      <c r="C306" s="242" t="s">
        <v>265</v>
      </c>
      <c r="D306" s="242" t="s">
        <v>177</v>
      </c>
      <c r="E306" s="285" t="s">
        <v>182</v>
      </c>
      <c r="F306" s="287"/>
      <c r="G306" s="251">
        <v>240</v>
      </c>
      <c r="H306" s="244"/>
      <c r="I306" s="244">
        <v>2475280</v>
      </c>
      <c r="J306" s="69">
        <f t="shared" si="95"/>
        <v>2475280</v>
      </c>
    </row>
    <row r="307" spans="2:10" ht="24.75" x14ac:dyDescent="0.25">
      <c r="B307" s="71" t="s">
        <v>194</v>
      </c>
      <c r="C307" s="83" t="s">
        <v>265</v>
      </c>
      <c r="D307" s="83" t="s">
        <v>177</v>
      </c>
      <c r="E307" s="270" t="s">
        <v>182</v>
      </c>
      <c r="F307" s="271"/>
      <c r="G307" s="73">
        <v>800</v>
      </c>
      <c r="H307" s="69">
        <f>H308</f>
        <v>60000</v>
      </c>
      <c r="I307" s="69">
        <f>I308+I309</f>
        <v>728298</v>
      </c>
      <c r="J307" s="69">
        <f>H307+I307</f>
        <v>788298</v>
      </c>
    </row>
    <row r="308" spans="2:10" ht="36.75" x14ac:dyDescent="0.25">
      <c r="B308" s="31" t="s">
        <v>195</v>
      </c>
      <c r="C308" s="49" t="s">
        <v>265</v>
      </c>
      <c r="D308" s="49" t="s">
        <v>177</v>
      </c>
      <c r="E308" s="285" t="s">
        <v>182</v>
      </c>
      <c r="F308" s="287"/>
      <c r="G308" s="52">
        <v>810</v>
      </c>
      <c r="H308" s="62">
        <v>60000</v>
      </c>
      <c r="I308" s="59"/>
      <c r="J308" s="69">
        <f>H308+I308</f>
        <v>60000</v>
      </c>
    </row>
    <row r="309" spans="2:10" x14ac:dyDescent="0.25">
      <c r="B309" s="31" t="s">
        <v>197</v>
      </c>
      <c r="C309" s="49" t="s">
        <v>265</v>
      </c>
      <c r="D309" s="49" t="s">
        <v>177</v>
      </c>
      <c r="E309" s="285" t="s">
        <v>182</v>
      </c>
      <c r="F309" s="287"/>
      <c r="G309" s="245">
        <v>830</v>
      </c>
      <c r="H309" s="62"/>
      <c r="I309" s="62">
        <v>728298</v>
      </c>
      <c r="J309" s="55">
        <f t="shared" si="59"/>
        <v>728298</v>
      </c>
    </row>
    <row r="310" spans="2:10" ht="72.75" x14ac:dyDescent="0.25">
      <c r="B310" s="71" t="s">
        <v>261</v>
      </c>
      <c r="C310" s="83" t="s">
        <v>265</v>
      </c>
      <c r="D310" s="83" t="s">
        <v>177</v>
      </c>
      <c r="E310" s="270" t="s">
        <v>185</v>
      </c>
      <c r="F310" s="271"/>
      <c r="G310" s="73"/>
      <c r="H310" s="69">
        <f>H313</f>
        <v>600</v>
      </c>
      <c r="I310" s="69">
        <f>I313+I311</f>
        <v>32430</v>
      </c>
      <c r="J310" s="69">
        <f>H310+I310</f>
        <v>33030</v>
      </c>
    </row>
    <row r="311" spans="2:10" ht="24.75" x14ac:dyDescent="0.25">
      <c r="B311" s="71" t="s">
        <v>194</v>
      </c>
      <c r="C311" s="83" t="s">
        <v>265</v>
      </c>
      <c r="D311" s="83" t="s">
        <v>177</v>
      </c>
      <c r="E311" s="270" t="s">
        <v>185</v>
      </c>
      <c r="F311" s="271"/>
      <c r="G311" s="246">
        <v>200</v>
      </c>
      <c r="H311" s="69"/>
      <c r="I311" s="69">
        <f>I312</f>
        <v>25003</v>
      </c>
      <c r="J311" s="69">
        <f t="shared" ref="J311:J312" si="96">H311+I311</f>
        <v>25003</v>
      </c>
    </row>
    <row r="312" spans="2:10" ht="36.75" x14ac:dyDescent="0.25">
      <c r="B312" s="31" t="s">
        <v>195</v>
      </c>
      <c r="C312" s="242" t="s">
        <v>265</v>
      </c>
      <c r="D312" s="242" t="s">
        <v>177</v>
      </c>
      <c r="E312" s="285" t="s">
        <v>185</v>
      </c>
      <c r="F312" s="287"/>
      <c r="G312" s="251">
        <v>240</v>
      </c>
      <c r="H312" s="244"/>
      <c r="I312" s="244">
        <v>25003</v>
      </c>
      <c r="J312" s="69">
        <f t="shared" si="96"/>
        <v>25003</v>
      </c>
    </row>
    <row r="313" spans="2:10" ht="24.75" x14ac:dyDescent="0.25">
      <c r="B313" s="71" t="s">
        <v>194</v>
      </c>
      <c r="C313" s="83" t="s">
        <v>265</v>
      </c>
      <c r="D313" s="83" t="s">
        <v>177</v>
      </c>
      <c r="E313" s="270" t="s">
        <v>185</v>
      </c>
      <c r="F313" s="271"/>
      <c r="G313" s="73">
        <v>800</v>
      </c>
      <c r="H313" s="69">
        <f>H314</f>
        <v>600</v>
      </c>
      <c r="I313" s="69">
        <f>I314+I315</f>
        <v>7427</v>
      </c>
      <c r="J313" s="69">
        <f t="shared" ref="J313:J314" si="97">H313+I313</f>
        <v>8027</v>
      </c>
    </row>
    <row r="314" spans="2:10" ht="36.75" x14ac:dyDescent="0.25">
      <c r="B314" s="31" t="s">
        <v>195</v>
      </c>
      <c r="C314" s="49" t="s">
        <v>265</v>
      </c>
      <c r="D314" s="49" t="s">
        <v>177</v>
      </c>
      <c r="E314" s="285" t="s">
        <v>185</v>
      </c>
      <c r="F314" s="287"/>
      <c r="G314" s="52">
        <v>810</v>
      </c>
      <c r="H314" s="62">
        <v>600</v>
      </c>
      <c r="I314" s="59"/>
      <c r="J314" s="69">
        <f t="shared" si="97"/>
        <v>600</v>
      </c>
    </row>
    <row r="315" spans="2:10" x14ac:dyDescent="0.25">
      <c r="B315" s="31" t="s">
        <v>197</v>
      </c>
      <c r="C315" s="49" t="s">
        <v>265</v>
      </c>
      <c r="D315" s="49" t="s">
        <v>177</v>
      </c>
      <c r="E315" s="285" t="s">
        <v>185</v>
      </c>
      <c r="F315" s="287"/>
      <c r="G315" s="245">
        <v>830</v>
      </c>
      <c r="H315" s="62"/>
      <c r="I315" s="62">
        <v>7427</v>
      </c>
      <c r="J315" s="55">
        <f t="shared" ref="J315:J408" si="98">H315+I315</f>
        <v>7427</v>
      </c>
    </row>
    <row r="316" spans="2:10" ht="24.75" x14ac:dyDescent="0.25">
      <c r="B316" s="71" t="s">
        <v>150</v>
      </c>
      <c r="C316" s="83" t="s">
        <v>265</v>
      </c>
      <c r="D316" s="83" t="s">
        <v>177</v>
      </c>
      <c r="E316" s="270" t="s">
        <v>270</v>
      </c>
      <c r="F316" s="271"/>
      <c r="G316" s="73"/>
      <c r="H316" s="69">
        <f>H317</f>
        <v>1884000</v>
      </c>
      <c r="I316" s="69">
        <f t="shared" ref="I316:J316" si="99">I317</f>
        <v>0</v>
      </c>
      <c r="J316" s="69">
        <f t="shared" si="99"/>
        <v>1884000</v>
      </c>
    </row>
    <row r="317" spans="2:10" x14ac:dyDescent="0.25">
      <c r="B317" s="71" t="s">
        <v>196</v>
      </c>
      <c r="C317" s="83" t="s">
        <v>265</v>
      </c>
      <c r="D317" s="83" t="s">
        <v>177</v>
      </c>
      <c r="E317" s="270" t="s">
        <v>270</v>
      </c>
      <c r="F317" s="271"/>
      <c r="G317" s="73">
        <v>800</v>
      </c>
      <c r="H317" s="69">
        <f>H318</f>
        <v>1884000</v>
      </c>
      <c r="I317" s="69">
        <f t="shared" ref="I317:J317" si="100">I318</f>
        <v>0</v>
      </c>
      <c r="J317" s="69">
        <f t="shared" si="100"/>
        <v>1884000</v>
      </c>
    </row>
    <row r="318" spans="2:10" ht="36.75" x14ac:dyDescent="0.25">
      <c r="B318" s="31" t="s">
        <v>262</v>
      </c>
      <c r="C318" s="49" t="s">
        <v>265</v>
      </c>
      <c r="D318" s="49" t="s">
        <v>177</v>
      </c>
      <c r="E318" s="285" t="s">
        <v>270</v>
      </c>
      <c r="F318" s="287"/>
      <c r="G318" s="52">
        <v>810</v>
      </c>
      <c r="H318" s="62">
        <v>1884000</v>
      </c>
      <c r="I318" s="59"/>
      <c r="J318" s="55">
        <f t="shared" si="98"/>
        <v>1884000</v>
      </c>
    </row>
    <row r="319" spans="2:10" ht="24.75" x14ac:dyDescent="0.25">
      <c r="B319" s="71" t="s">
        <v>150</v>
      </c>
      <c r="C319" s="83" t="s">
        <v>265</v>
      </c>
      <c r="D319" s="83" t="s">
        <v>177</v>
      </c>
      <c r="E319" s="270" t="s">
        <v>271</v>
      </c>
      <c r="F319" s="271"/>
      <c r="G319" s="73"/>
      <c r="H319" s="69">
        <f>H320</f>
        <v>19030.3</v>
      </c>
      <c r="I319" s="69">
        <f t="shared" ref="I319:J319" si="101">I320</f>
        <v>0</v>
      </c>
      <c r="J319" s="69">
        <f t="shared" si="101"/>
        <v>19030.3</v>
      </c>
    </row>
    <row r="320" spans="2:10" x14ac:dyDescent="0.25">
      <c r="B320" s="71" t="s">
        <v>196</v>
      </c>
      <c r="C320" s="83" t="s">
        <v>265</v>
      </c>
      <c r="D320" s="83" t="s">
        <v>177</v>
      </c>
      <c r="E320" s="270" t="s">
        <v>271</v>
      </c>
      <c r="F320" s="271"/>
      <c r="G320" s="73">
        <v>800</v>
      </c>
      <c r="H320" s="69">
        <f>H321</f>
        <v>19030.3</v>
      </c>
      <c r="I320" s="69">
        <f t="shared" ref="I320:J320" si="102">I321</f>
        <v>0</v>
      </c>
      <c r="J320" s="69">
        <f t="shared" si="102"/>
        <v>19030.3</v>
      </c>
    </row>
    <row r="321" spans="2:10" ht="36.75" x14ac:dyDescent="0.25">
      <c r="B321" s="31" t="s">
        <v>262</v>
      </c>
      <c r="C321" s="49" t="s">
        <v>265</v>
      </c>
      <c r="D321" s="49" t="s">
        <v>177</v>
      </c>
      <c r="E321" s="285" t="s">
        <v>271</v>
      </c>
      <c r="F321" s="287"/>
      <c r="G321" s="52">
        <v>810</v>
      </c>
      <c r="H321" s="62">
        <v>19030.3</v>
      </c>
      <c r="I321" s="59"/>
      <c r="J321" s="55">
        <f t="shared" si="98"/>
        <v>19030.3</v>
      </c>
    </row>
    <row r="322" spans="2:10" ht="60.75" x14ac:dyDescent="0.25">
      <c r="B322" s="71" t="s">
        <v>263</v>
      </c>
      <c r="C322" s="83" t="s">
        <v>265</v>
      </c>
      <c r="D322" s="83" t="s">
        <v>177</v>
      </c>
      <c r="E322" s="270" t="s">
        <v>272</v>
      </c>
      <c r="F322" s="271"/>
      <c r="G322" s="73"/>
      <c r="H322" s="69">
        <f>H323</f>
        <v>4527034</v>
      </c>
      <c r="I322" s="69">
        <f t="shared" ref="I322:J322" si="103">I323</f>
        <v>0</v>
      </c>
      <c r="J322" s="69">
        <f t="shared" si="103"/>
        <v>4527034</v>
      </c>
    </row>
    <row r="323" spans="2:10" x14ac:dyDescent="0.25">
      <c r="B323" s="71" t="s">
        <v>257</v>
      </c>
      <c r="C323" s="83" t="s">
        <v>265</v>
      </c>
      <c r="D323" s="83" t="s">
        <v>177</v>
      </c>
      <c r="E323" s="270" t="s">
        <v>272</v>
      </c>
      <c r="F323" s="271"/>
      <c r="G323" s="73">
        <v>400</v>
      </c>
      <c r="H323" s="69">
        <f>H324</f>
        <v>4527034</v>
      </c>
      <c r="I323" s="69">
        <f t="shared" ref="I323:J323" si="104">I324</f>
        <v>0</v>
      </c>
      <c r="J323" s="69">
        <f t="shared" si="104"/>
        <v>4527034</v>
      </c>
    </row>
    <row r="324" spans="2:10" ht="24.75" x14ac:dyDescent="0.25">
      <c r="B324" s="31" t="s">
        <v>258</v>
      </c>
      <c r="C324" s="49" t="s">
        <v>265</v>
      </c>
      <c r="D324" s="49" t="s">
        <v>177</v>
      </c>
      <c r="E324" s="285" t="s">
        <v>272</v>
      </c>
      <c r="F324" s="287"/>
      <c r="G324" s="52">
        <v>410</v>
      </c>
      <c r="H324" s="62">
        <v>4527034</v>
      </c>
      <c r="I324" s="59"/>
      <c r="J324" s="55">
        <f t="shared" si="98"/>
        <v>4527034</v>
      </c>
    </row>
    <row r="325" spans="2:10" ht="60" customHeight="1" x14ac:dyDescent="0.25">
      <c r="B325" s="71" t="s">
        <v>264</v>
      </c>
      <c r="C325" s="83" t="s">
        <v>265</v>
      </c>
      <c r="D325" s="83" t="s">
        <v>177</v>
      </c>
      <c r="E325" s="270" t="s">
        <v>273</v>
      </c>
      <c r="F325" s="271"/>
      <c r="G325" s="73"/>
      <c r="H325" s="70">
        <f>H326</f>
        <v>2037415.94</v>
      </c>
      <c r="I325" s="69">
        <f t="shared" ref="I325:J325" si="105">I326</f>
        <v>0</v>
      </c>
      <c r="J325" s="70">
        <f t="shared" si="105"/>
        <v>2037415.94</v>
      </c>
    </row>
    <row r="326" spans="2:10" ht="24.75" x14ac:dyDescent="0.25">
      <c r="B326" s="71" t="s">
        <v>194</v>
      </c>
      <c r="C326" s="83" t="s">
        <v>265</v>
      </c>
      <c r="D326" s="83" t="s">
        <v>177</v>
      </c>
      <c r="E326" s="270" t="s">
        <v>273</v>
      </c>
      <c r="F326" s="271"/>
      <c r="G326" s="73">
        <v>400</v>
      </c>
      <c r="H326" s="70">
        <f>H327</f>
        <v>2037415.94</v>
      </c>
      <c r="I326" s="69">
        <f t="shared" ref="I326:J326" si="106">I327</f>
        <v>0</v>
      </c>
      <c r="J326" s="70">
        <f t="shared" si="106"/>
        <v>2037415.94</v>
      </c>
    </row>
    <row r="327" spans="2:10" ht="36.75" x14ac:dyDescent="0.25">
      <c r="B327" s="31" t="s">
        <v>195</v>
      </c>
      <c r="C327" s="49" t="s">
        <v>265</v>
      </c>
      <c r="D327" s="49" t="s">
        <v>177</v>
      </c>
      <c r="E327" s="285" t="s">
        <v>273</v>
      </c>
      <c r="F327" s="287"/>
      <c r="G327" s="52">
        <v>410</v>
      </c>
      <c r="H327" s="59">
        <v>2037415.94</v>
      </c>
      <c r="I327" s="59"/>
      <c r="J327" s="55">
        <f t="shared" si="98"/>
        <v>2037415.94</v>
      </c>
    </row>
    <row r="328" spans="2:10" x14ac:dyDescent="0.25">
      <c r="B328" s="74" t="s">
        <v>274</v>
      </c>
      <c r="C328" s="82" t="s">
        <v>265</v>
      </c>
      <c r="D328" s="82" t="s">
        <v>187</v>
      </c>
      <c r="E328" s="464"/>
      <c r="F328" s="465"/>
      <c r="G328" s="77"/>
      <c r="H328" s="76">
        <f>H329+H335+H340+H345+H348+H365+H368+H371+H374</f>
        <v>18900978.34</v>
      </c>
      <c r="I328" s="76">
        <f>I329+I335+I340+I345+I348+I365+I368+I371+I374+I353+I356+I359+I362</f>
        <v>7690566</v>
      </c>
      <c r="J328" s="76">
        <f>H328+I328</f>
        <v>26591544.34</v>
      </c>
    </row>
    <row r="329" spans="2:10" x14ac:dyDescent="0.25">
      <c r="B329" s="71" t="s">
        <v>275</v>
      </c>
      <c r="C329" s="83" t="s">
        <v>265</v>
      </c>
      <c r="D329" s="83" t="s">
        <v>187</v>
      </c>
      <c r="E329" s="270" t="s">
        <v>289</v>
      </c>
      <c r="F329" s="271"/>
      <c r="G329" s="73"/>
      <c r="H329" s="69">
        <f>H330+H332</f>
        <v>3651722.6</v>
      </c>
      <c r="I329" s="69">
        <f t="shared" ref="I329:J329" si="107">I330+I332</f>
        <v>500000</v>
      </c>
      <c r="J329" s="69">
        <f t="shared" si="107"/>
        <v>4151722.6</v>
      </c>
    </row>
    <row r="330" spans="2:10" ht="24.75" x14ac:dyDescent="0.25">
      <c r="B330" s="71" t="s">
        <v>194</v>
      </c>
      <c r="C330" s="83" t="s">
        <v>265</v>
      </c>
      <c r="D330" s="83" t="s">
        <v>187</v>
      </c>
      <c r="E330" s="270" t="s">
        <v>289</v>
      </c>
      <c r="F330" s="271"/>
      <c r="G330" s="73">
        <v>200</v>
      </c>
      <c r="H330" s="70">
        <f>H331</f>
        <v>3415967.06</v>
      </c>
      <c r="I330" s="69">
        <f t="shared" ref="I330:J330" si="108">I331</f>
        <v>500000</v>
      </c>
      <c r="J330" s="70">
        <f t="shared" si="108"/>
        <v>3915967.06</v>
      </c>
    </row>
    <row r="331" spans="2:10" ht="36.75" x14ac:dyDescent="0.25">
      <c r="B331" s="31" t="s">
        <v>195</v>
      </c>
      <c r="C331" s="49" t="s">
        <v>265</v>
      </c>
      <c r="D331" s="49" t="s">
        <v>187</v>
      </c>
      <c r="E331" s="285" t="s">
        <v>289</v>
      </c>
      <c r="F331" s="287"/>
      <c r="G331" s="52">
        <v>240</v>
      </c>
      <c r="H331" s="59">
        <v>3415967.06</v>
      </c>
      <c r="I331" s="62">
        <v>500000</v>
      </c>
      <c r="J331" s="55">
        <f t="shared" si="98"/>
        <v>3915967.06</v>
      </c>
    </row>
    <row r="332" spans="2:10" x14ac:dyDescent="0.25">
      <c r="B332" s="71" t="s">
        <v>276</v>
      </c>
      <c r="C332" s="83" t="s">
        <v>265</v>
      </c>
      <c r="D332" s="83" t="s">
        <v>187</v>
      </c>
      <c r="E332" s="270" t="s">
        <v>289</v>
      </c>
      <c r="F332" s="271"/>
      <c r="G332" s="73">
        <v>800</v>
      </c>
      <c r="H332" s="69">
        <f>H333+H334</f>
        <v>235755.53999999998</v>
      </c>
      <c r="I332" s="69">
        <f t="shared" ref="I332:J332" si="109">I333+I334</f>
        <v>0</v>
      </c>
      <c r="J332" s="69">
        <f t="shared" si="109"/>
        <v>235755.53999999998</v>
      </c>
    </row>
    <row r="333" spans="2:10" x14ac:dyDescent="0.25">
      <c r="B333" s="31" t="s">
        <v>197</v>
      </c>
      <c r="C333" s="49" t="s">
        <v>265</v>
      </c>
      <c r="D333" s="49" t="s">
        <v>187</v>
      </c>
      <c r="E333" s="285" t="s">
        <v>289</v>
      </c>
      <c r="F333" s="287"/>
      <c r="G333" s="52">
        <v>830</v>
      </c>
      <c r="H333" s="59">
        <v>65771.539999999994</v>
      </c>
      <c r="I333" s="59"/>
      <c r="J333" s="55">
        <f t="shared" si="98"/>
        <v>65771.539999999994</v>
      </c>
    </row>
    <row r="334" spans="2:10" x14ac:dyDescent="0.25">
      <c r="B334" s="31" t="s">
        <v>255</v>
      </c>
      <c r="C334" s="49" t="s">
        <v>265</v>
      </c>
      <c r="D334" s="49" t="s">
        <v>187</v>
      </c>
      <c r="E334" s="285" t="s">
        <v>289</v>
      </c>
      <c r="F334" s="287"/>
      <c r="G334" s="52">
        <v>850</v>
      </c>
      <c r="H334" s="62">
        <v>169984</v>
      </c>
      <c r="I334" s="59"/>
      <c r="J334" s="55">
        <f t="shared" si="98"/>
        <v>169984</v>
      </c>
    </row>
    <row r="335" spans="2:10" ht="69.75" x14ac:dyDescent="0.25">
      <c r="B335" s="81" t="s">
        <v>436</v>
      </c>
      <c r="C335" s="83" t="s">
        <v>265</v>
      </c>
      <c r="D335" s="83" t="s">
        <v>187</v>
      </c>
      <c r="E335" s="270" t="s">
        <v>182</v>
      </c>
      <c r="F335" s="271"/>
      <c r="G335" s="73"/>
      <c r="H335" s="69">
        <f>H336</f>
        <v>472000</v>
      </c>
      <c r="I335" s="69">
        <f>I336+I338</f>
        <v>122229</v>
      </c>
      <c r="J335" s="69">
        <f t="shared" ref="J335" si="110">J336</f>
        <v>578008</v>
      </c>
    </row>
    <row r="336" spans="2:10" ht="24.75" x14ac:dyDescent="0.25">
      <c r="B336" s="71" t="s">
        <v>194</v>
      </c>
      <c r="C336" s="83" t="s">
        <v>265</v>
      </c>
      <c r="D336" s="83" t="s">
        <v>187</v>
      </c>
      <c r="E336" s="270" t="s">
        <v>182</v>
      </c>
      <c r="F336" s="271"/>
      <c r="G336" s="73">
        <v>200</v>
      </c>
      <c r="H336" s="69">
        <f>H337</f>
        <v>472000</v>
      </c>
      <c r="I336" s="69">
        <f t="shared" ref="I336:J336" si="111">I337</f>
        <v>106008</v>
      </c>
      <c r="J336" s="69">
        <f t="shared" si="111"/>
        <v>578008</v>
      </c>
    </row>
    <row r="337" spans="2:10" ht="36.75" x14ac:dyDescent="0.25">
      <c r="B337" s="31" t="s">
        <v>195</v>
      </c>
      <c r="C337" s="49" t="s">
        <v>265</v>
      </c>
      <c r="D337" s="49" t="s">
        <v>187</v>
      </c>
      <c r="E337" s="285" t="s">
        <v>182</v>
      </c>
      <c r="F337" s="287"/>
      <c r="G337" s="52">
        <v>240</v>
      </c>
      <c r="H337" s="62">
        <v>472000</v>
      </c>
      <c r="I337" s="62">
        <v>106008</v>
      </c>
      <c r="J337" s="55">
        <f t="shared" si="98"/>
        <v>578008</v>
      </c>
    </row>
    <row r="338" spans="2:10" ht="24.75" x14ac:dyDescent="0.25">
      <c r="B338" s="71" t="s">
        <v>194</v>
      </c>
      <c r="C338" s="83" t="s">
        <v>265</v>
      </c>
      <c r="D338" s="83" t="s">
        <v>187</v>
      </c>
      <c r="E338" s="270" t="s">
        <v>182</v>
      </c>
      <c r="F338" s="271"/>
      <c r="G338" s="246">
        <v>800</v>
      </c>
      <c r="H338" s="69"/>
      <c r="I338" s="69">
        <f>I339</f>
        <v>16221</v>
      </c>
      <c r="J338" s="114">
        <f>H338+I338</f>
        <v>16221</v>
      </c>
    </row>
    <row r="339" spans="2:10" x14ac:dyDescent="0.25">
      <c r="B339" s="31" t="s">
        <v>197</v>
      </c>
      <c r="C339" s="49" t="s">
        <v>265</v>
      </c>
      <c r="D339" s="49" t="s">
        <v>187</v>
      </c>
      <c r="E339" s="285" t="s">
        <v>182</v>
      </c>
      <c r="F339" s="287"/>
      <c r="G339" s="245">
        <v>830</v>
      </c>
      <c r="H339" s="62"/>
      <c r="I339" s="62">
        <v>16221</v>
      </c>
      <c r="J339" s="55">
        <f>H339+I339</f>
        <v>16221</v>
      </c>
    </row>
    <row r="340" spans="2:10" ht="24.75" x14ac:dyDescent="0.25">
      <c r="B340" s="71" t="s">
        <v>437</v>
      </c>
      <c r="C340" s="83" t="s">
        <v>265</v>
      </c>
      <c r="D340" s="83" t="s">
        <v>187</v>
      </c>
      <c r="E340" s="270" t="s">
        <v>185</v>
      </c>
      <c r="F340" s="271"/>
      <c r="G340" s="73"/>
      <c r="H340" s="69">
        <f>H341</f>
        <v>4800</v>
      </c>
      <c r="I340" s="69">
        <f>I341+I343</f>
        <v>1237</v>
      </c>
      <c r="J340" s="69">
        <f t="shared" ref="J340" si="112">J341</f>
        <v>5871</v>
      </c>
    </row>
    <row r="341" spans="2:10" ht="24.75" x14ac:dyDescent="0.25">
      <c r="B341" s="71" t="s">
        <v>194</v>
      </c>
      <c r="C341" s="83" t="s">
        <v>265</v>
      </c>
      <c r="D341" s="83" t="s">
        <v>187</v>
      </c>
      <c r="E341" s="270" t="s">
        <v>185</v>
      </c>
      <c r="F341" s="271"/>
      <c r="G341" s="73">
        <v>200</v>
      </c>
      <c r="H341" s="69">
        <f>H342</f>
        <v>4800</v>
      </c>
      <c r="I341" s="69">
        <f t="shared" ref="I341:J341" si="113">I342</f>
        <v>1071</v>
      </c>
      <c r="J341" s="69">
        <f t="shared" si="113"/>
        <v>5871</v>
      </c>
    </row>
    <row r="342" spans="2:10" ht="36.75" x14ac:dyDescent="0.25">
      <c r="B342" s="31" t="s">
        <v>195</v>
      </c>
      <c r="C342" s="49" t="s">
        <v>265</v>
      </c>
      <c r="D342" s="49" t="s">
        <v>187</v>
      </c>
      <c r="E342" s="285" t="s">
        <v>185</v>
      </c>
      <c r="F342" s="287"/>
      <c r="G342" s="52">
        <v>240</v>
      </c>
      <c r="H342" s="62">
        <v>4800</v>
      </c>
      <c r="I342" s="62">
        <v>1071</v>
      </c>
      <c r="J342" s="55">
        <f>H342+I342</f>
        <v>5871</v>
      </c>
    </row>
    <row r="343" spans="2:10" ht="24.75" x14ac:dyDescent="0.25">
      <c r="B343" s="71" t="s">
        <v>194</v>
      </c>
      <c r="C343" s="83" t="s">
        <v>265</v>
      </c>
      <c r="D343" s="83" t="s">
        <v>187</v>
      </c>
      <c r="E343" s="270" t="s">
        <v>185</v>
      </c>
      <c r="F343" s="271"/>
      <c r="G343" s="246">
        <v>800</v>
      </c>
      <c r="H343" s="69"/>
      <c r="I343" s="69">
        <f>I344</f>
        <v>166</v>
      </c>
      <c r="J343" s="114">
        <f t="shared" ref="J343:J344" si="114">H343+I343</f>
        <v>166</v>
      </c>
    </row>
    <row r="344" spans="2:10" x14ac:dyDescent="0.25">
      <c r="B344" s="31" t="s">
        <v>197</v>
      </c>
      <c r="C344" s="49" t="s">
        <v>265</v>
      </c>
      <c r="D344" s="49" t="s">
        <v>187</v>
      </c>
      <c r="E344" s="285" t="s">
        <v>185</v>
      </c>
      <c r="F344" s="287"/>
      <c r="G344" s="245">
        <v>830</v>
      </c>
      <c r="H344" s="62"/>
      <c r="I344" s="62">
        <v>166</v>
      </c>
      <c r="J344" s="55">
        <f t="shared" si="114"/>
        <v>166</v>
      </c>
    </row>
    <row r="345" spans="2:10" x14ac:dyDescent="0.25">
      <c r="B345" s="71" t="s">
        <v>279</v>
      </c>
      <c r="C345" s="83" t="s">
        <v>265</v>
      </c>
      <c r="D345" s="83" t="s">
        <v>187</v>
      </c>
      <c r="E345" s="270" t="s">
        <v>288</v>
      </c>
      <c r="F345" s="271"/>
      <c r="G345" s="73"/>
      <c r="H345" s="69">
        <f>H346</f>
        <v>250000</v>
      </c>
      <c r="I345" s="69">
        <f t="shared" ref="I345:J345" si="115">I346</f>
        <v>0</v>
      </c>
      <c r="J345" s="69">
        <f t="shared" si="115"/>
        <v>250000</v>
      </c>
    </row>
    <row r="346" spans="2:10" ht="24.75" x14ac:dyDescent="0.25">
      <c r="B346" s="71" t="s">
        <v>194</v>
      </c>
      <c r="C346" s="83" t="s">
        <v>265</v>
      </c>
      <c r="D346" s="83" t="s">
        <v>187</v>
      </c>
      <c r="E346" s="270" t="s">
        <v>288</v>
      </c>
      <c r="F346" s="271"/>
      <c r="G346" s="73">
        <v>200</v>
      </c>
      <c r="H346" s="69">
        <f>H347</f>
        <v>250000</v>
      </c>
      <c r="I346" s="69">
        <f t="shared" ref="I346:J346" si="116">I347</f>
        <v>0</v>
      </c>
      <c r="J346" s="69">
        <f t="shared" si="116"/>
        <v>250000</v>
      </c>
    </row>
    <row r="347" spans="2:10" ht="36.75" x14ac:dyDescent="0.25">
      <c r="B347" s="31" t="s">
        <v>195</v>
      </c>
      <c r="C347" s="49" t="s">
        <v>265</v>
      </c>
      <c r="D347" s="49" t="s">
        <v>187</v>
      </c>
      <c r="E347" s="285" t="s">
        <v>288</v>
      </c>
      <c r="F347" s="287"/>
      <c r="G347" s="52">
        <v>240</v>
      </c>
      <c r="H347" s="62">
        <v>250000</v>
      </c>
      <c r="I347" s="59"/>
      <c r="J347" s="55">
        <f t="shared" si="98"/>
        <v>250000</v>
      </c>
    </row>
    <row r="348" spans="2:10" x14ac:dyDescent="0.25">
      <c r="B348" s="71" t="s">
        <v>280</v>
      </c>
      <c r="C348" s="83" t="s">
        <v>265</v>
      </c>
      <c r="D348" s="83" t="s">
        <v>187</v>
      </c>
      <c r="E348" s="270" t="s">
        <v>287</v>
      </c>
      <c r="F348" s="271"/>
      <c r="G348" s="73"/>
      <c r="H348" s="69">
        <f>H349+H351</f>
        <v>9131289.0299999993</v>
      </c>
      <c r="I348" s="69">
        <f t="shared" ref="I348:J348" si="117">I349+I351</f>
        <v>400000</v>
      </c>
      <c r="J348" s="69">
        <f t="shared" si="117"/>
        <v>9531289.0299999993</v>
      </c>
    </row>
    <row r="349" spans="2:10" ht="24.75" x14ac:dyDescent="0.25">
      <c r="B349" s="71" t="s">
        <v>194</v>
      </c>
      <c r="C349" s="83" t="s">
        <v>265</v>
      </c>
      <c r="D349" s="83" t="s">
        <v>187</v>
      </c>
      <c r="E349" s="270" t="s">
        <v>287</v>
      </c>
      <c r="F349" s="271"/>
      <c r="G349" s="73">
        <v>200</v>
      </c>
      <c r="H349" s="70">
        <f>H350</f>
        <v>8506841.0299999993</v>
      </c>
      <c r="I349" s="69">
        <f t="shared" ref="I349:J349" si="118">I350</f>
        <v>400000</v>
      </c>
      <c r="J349" s="70">
        <f t="shared" si="118"/>
        <v>8906841.0299999993</v>
      </c>
    </row>
    <row r="350" spans="2:10" ht="36.75" x14ac:dyDescent="0.25">
      <c r="B350" s="31" t="s">
        <v>195</v>
      </c>
      <c r="C350" s="49" t="s">
        <v>265</v>
      </c>
      <c r="D350" s="49" t="s">
        <v>187</v>
      </c>
      <c r="E350" s="285" t="s">
        <v>287</v>
      </c>
      <c r="F350" s="287"/>
      <c r="G350" s="52">
        <v>240</v>
      </c>
      <c r="H350" s="59">
        <v>8506841.0299999993</v>
      </c>
      <c r="I350" s="62">
        <v>400000</v>
      </c>
      <c r="J350" s="55">
        <f t="shared" si="98"/>
        <v>8906841.0299999993</v>
      </c>
    </row>
    <row r="351" spans="2:10" x14ac:dyDescent="0.25">
      <c r="B351" s="71" t="s">
        <v>276</v>
      </c>
      <c r="C351" s="83" t="s">
        <v>265</v>
      </c>
      <c r="D351" s="83" t="s">
        <v>187</v>
      </c>
      <c r="E351" s="270" t="s">
        <v>287</v>
      </c>
      <c r="F351" s="271"/>
      <c r="G351" s="73">
        <v>800</v>
      </c>
      <c r="H351" s="69">
        <f>H352</f>
        <v>624448</v>
      </c>
      <c r="I351" s="69">
        <f t="shared" ref="I351:J351" si="119">I352</f>
        <v>0</v>
      </c>
      <c r="J351" s="69">
        <f t="shared" si="119"/>
        <v>624448</v>
      </c>
    </row>
    <row r="352" spans="2:10" x14ac:dyDescent="0.25">
      <c r="B352" s="31" t="s">
        <v>255</v>
      </c>
      <c r="C352" s="49" t="s">
        <v>265</v>
      </c>
      <c r="D352" s="49" t="s">
        <v>187</v>
      </c>
      <c r="E352" s="285" t="s">
        <v>287</v>
      </c>
      <c r="F352" s="287"/>
      <c r="G352" s="52">
        <v>850</v>
      </c>
      <c r="H352" s="62">
        <v>624448</v>
      </c>
      <c r="I352" s="59"/>
      <c r="J352" s="55">
        <f t="shared" si="98"/>
        <v>624448</v>
      </c>
    </row>
    <row r="353" spans="2:10" ht="108.75" customHeight="1" x14ac:dyDescent="0.25">
      <c r="B353" s="71" t="s">
        <v>424</v>
      </c>
      <c r="C353" s="83" t="s">
        <v>265</v>
      </c>
      <c r="D353" s="83" t="s">
        <v>187</v>
      </c>
      <c r="E353" s="270" t="s">
        <v>423</v>
      </c>
      <c r="F353" s="271"/>
      <c r="G353" s="227"/>
      <c r="H353" s="69"/>
      <c r="I353" s="69">
        <f>I354</f>
        <v>6000000</v>
      </c>
      <c r="J353" s="114">
        <f>H353+I353</f>
        <v>6000000</v>
      </c>
    </row>
    <row r="354" spans="2:10" ht="24.75" x14ac:dyDescent="0.25">
      <c r="B354" s="71" t="s">
        <v>194</v>
      </c>
      <c r="C354" s="83" t="s">
        <v>265</v>
      </c>
      <c r="D354" s="83" t="s">
        <v>187</v>
      </c>
      <c r="E354" s="270" t="s">
        <v>423</v>
      </c>
      <c r="F354" s="271"/>
      <c r="G354" s="227">
        <v>200</v>
      </c>
      <c r="H354" s="69"/>
      <c r="I354" s="69">
        <f>I355</f>
        <v>6000000</v>
      </c>
      <c r="J354" s="114">
        <f t="shared" ref="J354:J364" si="120">H354+I354</f>
        <v>6000000</v>
      </c>
    </row>
    <row r="355" spans="2:10" ht="36.75" x14ac:dyDescent="0.25">
      <c r="B355" s="31" t="s">
        <v>195</v>
      </c>
      <c r="C355" s="49" t="s">
        <v>265</v>
      </c>
      <c r="D355" s="49" t="s">
        <v>187</v>
      </c>
      <c r="E355" s="276" t="s">
        <v>423</v>
      </c>
      <c r="F355" s="277"/>
      <c r="G355" s="228">
        <v>240</v>
      </c>
      <c r="H355" s="62"/>
      <c r="I355" s="62">
        <v>6000000</v>
      </c>
      <c r="J355" s="239">
        <f t="shared" si="120"/>
        <v>6000000</v>
      </c>
    </row>
    <row r="356" spans="2:10" ht="120" customHeight="1" x14ac:dyDescent="0.25">
      <c r="B356" s="71" t="s">
        <v>425</v>
      </c>
      <c r="C356" s="83" t="s">
        <v>265</v>
      </c>
      <c r="D356" s="83" t="s">
        <v>187</v>
      </c>
      <c r="E356" s="270" t="s">
        <v>426</v>
      </c>
      <c r="F356" s="271"/>
      <c r="G356" s="227"/>
      <c r="H356" s="69"/>
      <c r="I356" s="69">
        <f>I357</f>
        <v>61000</v>
      </c>
      <c r="J356" s="114">
        <f t="shared" si="120"/>
        <v>61000</v>
      </c>
    </row>
    <row r="357" spans="2:10" ht="24.75" x14ac:dyDescent="0.25">
      <c r="B357" s="71" t="s">
        <v>194</v>
      </c>
      <c r="C357" s="83" t="s">
        <v>265</v>
      </c>
      <c r="D357" s="83" t="s">
        <v>187</v>
      </c>
      <c r="E357" s="270" t="s">
        <v>426</v>
      </c>
      <c r="F357" s="288"/>
      <c r="G357" s="230">
        <v>200</v>
      </c>
      <c r="H357" s="69"/>
      <c r="I357" s="69">
        <f>I358</f>
        <v>61000</v>
      </c>
      <c r="J357" s="114">
        <f t="shared" si="120"/>
        <v>61000</v>
      </c>
    </row>
    <row r="358" spans="2:10" ht="36.75" x14ac:dyDescent="0.25">
      <c r="B358" s="31" t="s">
        <v>195</v>
      </c>
      <c r="C358" s="49" t="s">
        <v>265</v>
      </c>
      <c r="D358" s="49" t="s">
        <v>187</v>
      </c>
      <c r="E358" s="276" t="s">
        <v>426</v>
      </c>
      <c r="F358" s="289"/>
      <c r="G358" s="228">
        <v>240</v>
      </c>
      <c r="H358" s="62"/>
      <c r="I358" s="62">
        <v>61000</v>
      </c>
      <c r="J358" s="239">
        <f t="shared" si="120"/>
        <v>61000</v>
      </c>
    </row>
    <row r="359" spans="2:10" ht="87" customHeight="1" x14ac:dyDescent="0.25">
      <c r="B359" s="71" t="s">
        <v>427</v>
      </c>
      <c r="C359" s="83" t="s">
        <v>265</v>
      </c>
      <c r="D359" s="83" t="s">
        <v>187</v>
      </c>
      <c r="E359" s="270" t="s">
        <v>429</v>
      </c>
      <c r="F359" s="271"/>
      <c r="G359" s="227"/>
      <c r="H359" s="69"/>
      <c r="I359" s="69">
        <f>I360</f>
        <v>600000</v>
      </c>
      <c r="J359" s="114">
        <f t="shared" si="120"/>
        <v>600000</v>
      </c>
    </row>
    <row r="360" spans="2:10" ht="24.75" x14ac:dyDescent="0.25">
      <c r="B360" s="71" t="s">
        <v>194</v>
      </c>
      <c r="C360" s="83" t="s">
        <v>265</v>
      </c>
      <c r="D360" s="83" t="s">
        <v>187</v>
      </c>
      <c r="E360" s="270" t="s">
        <v>429</v>
      </c>
      <c r="F360" s="271"/>
      <c r="G360" s="227"/>
      <c r="H360" s="69"/>
      <c r="I360" s="69">
        <f>I361</f>
        <v>600000</v>
      </c>
      <c r="J360" s="114">
        <f t="shared" si="120"/>
        <v>600000</v>
      </c>
    </row>
    <row r="361" spans="2:10" ht="36.75" x14ac:dyDescent="0.25">
      <c r="B361" s="31" t="s">
        <v>195</v>
      </c>
      <c r="C361" s="49" t="s">
        <v>265</v>
      </c>
      <c r="D361" s="49" t="s">
        <v>187</v>
      </c>
      <c r="E361" s="276" t="s">
        <v>429</v>
      </c>
      <c r="F361" s="277"/>
      <c r="G361" s="228"/>
      <c r="H361" s="62"/>
      <c r="I361" s="62">
        <v>600000</v>
      </c>
      <c r="J361" s="239">
        <f t="shared" si="120"/>
        <v>600000</v>
      </c>
    </row>
    <row r="362" spans="2:10" ht="84.75" x14ac:dyDescent="0.25">
      <c r="B362" s="71" t="s">
        <v>428</v>
      </c>
      <c r="C362" s="83" t="s">
        <v>265</v>
      </c>
      <c r="D362" s="83" t="s">
        <v>187</v>
      </c>
      <c r="E362" s="225"/>
      <c r="F362" s="229"/>
      <c r="G362" s="227"/>
      <c r="H362" s="69"/>
      <c r="I362" s="69">
        <f>I363</f>
        <v>6100</v>
      </c>
      <c r="J362" s="114">
        <f t="shared" si="120"/>
        <v>6100</v>
      </c>
    </row>
    <row r="363" spans="2:10" ht="24.75" x14ac:dyDescent="0.25">
      <c r="B363" s="71" t="s">
        <v>194</v>
      </c>
      <c r="C363" s="83" t="s">
        <v>265</v>
      </c>
      <c r="D363" s="83" t="s">
        <v>187</v>
      </c>
      <c r="E363" s="225"/>
      <c r="F363" s="229"/>
      <c r="G363" s="227"/>
      <c r="H363" s="69"/>
      <c r="I363" s="69">
        <f>I364</f>
        <v>6100</v>
      </c>
      <c r="J363" s="114">
        <f t="shared" si="120"/>
        <v>6100</v>
      </c>
    </row>
    <row r="364" spans="2:10" ht="36.75" x14ac:dyDescent="0.25">
      <c r="B364" s="31" t="s">
        <v>195</v>
      </c>
      <c r="C364" s="49" t="s">
        <v>265</v>
      </c>
      <c r="D364" s="49" t="s">
        <v>187</v>
      </c>
      <c r="E364" s="226"/>
      <c r="F364" s="240"/>
      <c r="G364" s="228"/>
      <c r="H364" s="62"/>
      <c r="I364" s="62">
        <v>6100</v>
      </c>
      <c r="J364" s="239">
        <f t="shared" si="120"/>
        <v>6100</v>
      </c>
    </row>
    <row r="365" spans="2:10" ht="83.25" customHeight="1" x14ac:dyDescent="0.25">
      <c r="B365" s="71" t="s">
        <v>281</v>
      </c>
      <c r="C365" s="83" t="s">
        <v>265</v>
      </c>
      <c r="D365" s="83" t="s">
        <v>187</v>
      </c>
      <c r="E365" s="270" t="s">
        <v>286</v>
      </c>
      <c r="F365" s="271"/>
      <c r="G365" s="73"/>
      <c r="H365" s="69">
        <f>H366</f>
        <v>4744000</v>
      </c>
      <c r="I365" s="69">
        <f t="shared" ref="I365:J365" si="121">I366</f>
        <v>-4744000</v>
      </c>
      <c r="J365" s="69">
        <f t="shared" si="121"/>
        <v>0</v>
      </c>
    </row>
    <row r="366" spans="2:10" ht="24.75" x14ac:dyDescent="0.25">
      <c r="B366" s="71" t="s">
        <v>194</v>
      </c>
      <c r="C366" s="83" t="s">
        <v>265</v>
      </c>
      <c r="D366" s="83" t="s">
        <v>187</v>
      </c>
      <c r="E366" s="270" t="s">
        <v>286</v>
      </c>
      <c r="F366" s="271"/>
      <c r="G366" s="73">
        <v>200</v>
      </c>
      <c r="H366" s="69">
        <f>H367</f>
        <v>4744000</v>
      </c>
      <c r="I366" s="69">
        <f t="shared" ref="I366:J366" si="122">I367</f>
        <v>-4744000</v>
      </c>
      <c r="J366" s="69">
        <f t="shared" si="122"/>
        <v>0</v>
      </c>
    </row>
    <row r="367" spans="2:10" ht="35.25" customHeight="1" x14ac:dyDescent="0.25">
      <c r="B367" s="31" t="s">
        <v>195</v>
      </c>
      <c r="C367" s="49" t="s">
        <v>265</v>
      </c>
      <c r="D367" s="49" t="s">
        <v>187</v>
      </c>
      <c r="E367" s="285" t="s">
        <v>286</v>
      </c>
      <c r="F367" s="287"/>
      <c r="G367" s="52">
        <v>240</v>
      </c>
      <c r="H367" s="62">
        <v>4744000</v>
      </c>
      <c r="I367" s="62">
        <v>-4744000</v>
      </c>
      <c r="J367" s="55">
        <f t="shared" si="98"/>
        <v>0</v>
      </c>
    </row>
    <row r="368" spans="2:10" ht="78.75" x14ac:dyDescent="0.25">
      <c r="B368" s="80" t="s">
        <v>282</v>
      </c>
      <c r="C368" s="83" t="s">
        <v>265</v>
      </c>
      <c r="D368" s="83" t="s">
        <v>187</v>
      </c>
      <c r="E368" s="270" t="s">
        <v>286</v>
      </c>
      <c r="F368" s="271"/>
      <c r="G368" s="73"/>
      <c r="H368" s="70">
        <f>H369</f>
        <v>197666.71</v>
      </c>
      <c r="I368" s="69">
        <f t="shared" ref="I368:J368" si="123">I369</f>
        <v>-197666.71</v>
      </c>
      <c r="J368" s="70">
        <f t="shared" si="123"/>
        <v>0</v>
      </c>
    </row>
    <row r="369" spans="2:10" ht="24.75" x14ac:dyDescent="0.25">
      <c r="B369" s="71" t="s">
        <v>194</v>
      </c>
      <c r="C369" s="83" t="s">
        <v>265</v>
      </c>
      <c r="D369" s="83" t="s">
        <v>187</v>
      </c>
      <c r="E369" s="270" t="s">
        <v>286</v>
      </c>
      <c r="F369" s="271"/>
      <c r="G369" s="73">
        <v>200</v>
      </c>
      <c r="H369" s="70">
        <f>H370</f>
        <v>197666.71</v>
      </c>
      <c r="I369" s="69">
        <f t="shared" ref="I369:J369" si="124">I370</f>
        <v>-197666.71</v>
      </c>
      <c r="J369" s="70">
        <f t="shared" si="124"/>
        <v>0</v>
      </c>
    </row>
    <row r="370" spans="2:10" ht="36.75" x14ac:dyDescent="0.25">
      <c r="B370" s="31" t="s">
        <v>195</v>
      </c>
      <c r="C370" s="49" t="s">
        <v>265</v>
      </c>
      <c r="D370" s="49" t="s">
        <v>187</v>
      </c>
      <c r="E370" s="285" t="s">
        <v>286</v>
      </c>
      <c r="F370" s="287"/>
      <c r="G370" s="52">
        <v>240</v>
      </c>
      <c r="H370" s="59">
        <v>197666.71</v>
      </c>
      <c r="I370" s="59">
        <v>-197666.71</v>
      </c>
      <c r="J370" s="55">
        <f t="shared" si="98"/>
        <v>0</v>
      </c>
    </row>
    <row r="371" spans="2:10" ht="79.5" x14ac:dyDescent="0.25">
      <c r="B371" s="81" t="s">
        <v>283</v>
      </c>
      <c r="C371" s="83" t="s">
        <v>265</v>
      </c>
      <c r="D371" s="83" t="s">
        <v>187</v>
      </c>
      <c r="E371" s="270" t="s">
        <v>285</v>
      </c>
      <c r="F371" s="271"/>
      <c r="G371" s="73"/>
      <c r="H371" s="69">
        <f>H372</f>
        <v>431520</v>
      </c>
      <c r="I371" s="69">
        <f t="shared" ref="I371:J371" si="125">I372</f>
        <v>4744000</v>
      </c>
      <c r="J371" s="69">
        <f t="shared" si="125"/>
        <v>5175520</v>
      </c>
    </row>
    <row r="372" spans="2:10" ht="24.75" x14ac:dyDescent="0.25">
      <c r="B372" s="71" t="s">
        <v>194</v>
      </c>
      <c r="C372" s="83" t="s">
        <v>265</v>
      </c>
      <c r="D372" s="83" t="s">
        <v>187</v>
      </c>
      <c r="E372" s="270" t="s">
        <v>285</v>
      </c>
      <c r="F372" s="271"/>
      <c r="G372" s="73">
        <v>200</v>
      </c>
      <c r="H372" s="69">
        <f>H373</f>
        <v>431520</v>
      </c>
      <c r="I372" s="69">
        <f t="shared" ref="I372:J372" si="126">I373</f>
        <v>4744000</v>
      </c>
      <c r="J372" s="69">
        <f t="shared" si="126"/>
        <v>5175520</v>
      </c>
    </row>
    <row r="373" spans="2:10" ht="36.75" x14ac:dyDescent="0.25">
      <c r="B373" s="31" t="s">
        <v>195</v>
      </c>
      <c r="C373" s="49" t="s">
        <v>265</v>
      </c>
      <c r="D373" s="49" t="s">
        <v>187</v>
      </c>
      <c r="E373" s="276" t="s">
        <v>285</v>
      </c>
      <c r="F373" s="277"/>
      <c r="G373" s="52">
        <v>240</v>
      </c>
      <c r="H373" s="62">
        <v>431520</v>
      </c>
      <c r="I373" s="62">
        <v>4744000</v>
      </c>
      <c r="J373" s="55">
        <f t="shared" si="98"/>
        <v>5175520</v>
      </c>
    </row>
    <row r="374" spans="2:10" ht="78.75" x14ac:dyDescent="0.25">
      <c r="B374" s="80" t="s">
        <v>284</v>
      </c>
      <c r="C374" s="83" t="s">
        <v>265</v>
      </c>
      <c r="D374" s="83" t="s">
        <v>187</v>
      </c>
      <c r="E374" s="270" t="s">
        <v>285</v>
      </c>
      <c r="F374" s="271"/>
      <c r="G374" s="73"/>
      <c r="H374" s="69">
        <f>H375</f>
        <v>17980</v>
      </c>
      <c r="I374" s="69">
        <f t="shared" ref="I374:J374" si="127">I375</f>
        <v>197666.71</v>
      </c>
      <c r="J374" s="69">
        <f t="shared" si="127"/>
        <v>215646.71</v>
      </c>
    </row>
    <row r="375" spans="2:10" ht="24.75" x14ac:dyDescent="0.25">
      <c r="B375" s="71" t="s">
        <v>194</v>
      </c>
      <c r="C375" s="83" t="s">
        <v>265</v>
      </c>
      <c r="D375" s="83" t="s">
        <v>187</v>
      </c>
      <c r="E375" s="270" t="s">
        <v>285</v>
      </c>
      <c r="F375" s="271"/>
      <c r="G375" s="73">
        <v>200</v>
      </c>
      <c r="H375" s="69">
        <f>H376</f>
        <v>17980</v>
      </c>
      <c r="I375" s="69">
        <f t="shared" ref="I375:J375" si="128">I376</f>
        <v>197666.71</v>
      </c>
      <c r="J375" s="69">
        <f t="shared" si="128"/>
        <v>215646.71</v>
      </c>
    </row>
    <row r="376" spans="2:10" ht="36.75" x14ac:dyDescent="0.25">
      <c r="B376" s="31" t="s">
        <v>195</v>
      </c>
      <c r="C376" s="49" t="s">
        <v>265</v>
      </c>
      <c r="D376" s="49" t="s">
        <v>187</v>
      </c>
      <c r="E376" s="285" t="s">
        <v>285</v>
      </c>
      <c r="F376" s="287"/>
      <c r="G376" s="52">
        <v>240</v>
      </c>
      <c r="H376" s="62">
        <v>17980</v>
      </c>
      <c r="I376" s="59">
        <v>197666.71</v>
      </c>
      <c r="J376" s="55">
        <f t="shared" si="98"/>
        <v>215646.71</v>
      </c>
    </row>
    <row r="377" spans="2:10" x14ac:dyDescent="0.25">
      <c r="B377" s="89" t="s">
        <v>290</v>
      </c>
      <c r="C377" s="90" t="s">
        <v>241</v>
      </c>
      <c r="D377" s="90"/>
      <c r="E377" s="91"/>
      <c r="F377" s="92"/>
      <c r="G377" s="93"/>
      <c r="H377" s="94">
        <f>H378</f>
        <v>10425171.390000001</v>
      </c>
      <c r="I377" s="94">
        <f t="shared" ref="I377:J377" si="129">I378</f>
        <v>100000</v>
      </c>
      <c r="J377" s="94">
        <f t="shared" si="129"/>
        <v>10525171.390000001</v>
      </c>
    </row>
    <row r="378" spans="2:10" x14ac:dyDescent="0.25">
      <c r="B378" s="37" t="s">
        <v>291</v>
      </c>
      <c r="C378" s="50" t="s">
        <v>241</v>
      </c>
      <c r="D378" s="50" t="s">
        <v>176</v>
      </c>
      <c r="E378" s="65"/>
      <c r="F378" s="66"/>
      <c r="G378" s="58"/>
      <c r="H378" s="63">
        <f>H379+H386+H389+H392+H395</f>
        <v>10425171.390000001</v>
      </c>
      <c r="I378" s="63">
        <f>I379+I386+I389+I392+I395</f>
        <v>100000</v>
      </c>
      <c r="J378" s="56">
        <f t="shared" si="98"/>
        <v>10525171.390000001</v>
      </c>
    </row>
    <row r="379" spans="2:10" ht="24.75" x14ac:dyDescent="0.25">
      <c r="B379" s="71" t="s">
        <v>292</v>
      </c>
      <c r="C379" s="83" t="s">
        <v>241</v>
      </c>
      <c r="D379" s="83" t="s">
        <v>176</v>
      </c>
      <c r="E379" s="270" t="s">
        <v>294</v>
      </c>
      <c r="F379" s="271"/>
      <c r="G379" s="73"/>
      <c r="H379" s="69">
        <f>H380+H382+H384</f>
        <v>6479256.1400000006</v>
      </c>
      <c r="I379" s="69">
        <f t="shared" ref="I379:J379" si="130">I380+I382+I384</f>
        <v>100000</v>
      </c>
      <c r="J379" s="69">
        <f t="shared" si="130"/>
        <v>6579256.1400000006</v>
      </c>
    </row>
    <row r="380" spans="2:10" ht="60.75" x14ac:dyDescent="0.25">
      <c r="B380" s="118" t="s">
        <v>180</v>
      </c>
      <c r="C380" s="83" t="s">
        <v>241</v>
      </c>
      <c r="D380" s="83" t="s">
        <v>176</v>
      </c>
      <c r="E380" s="270" t="s">
        <v>294</v>
      </c>
      <c r="F380" s="271"/>
      <c r="G380" s="73">
        <v>100</v>
      </c>
      <c r="H380" s="69">
        <f>H381</f>
        <v>4613214.4400000004</v>
      </c>
      <c r="I380" s="69">
        <f t="shared" ref="I380:J380" si="131">I381</f>
        <v>0</v>
      </c>
      <c r="J380" s="69">
        <f t="shared" si="131"/>
        <v>4613214.4400000004</v>
      </c>
    </row>
    <row r="381" spans="2:10" ht="24.75" x14ac:dyDescent="0.25">
      <c r="B381" s="29" t="s">
        <v>293</v>
      </c>
      <c r="C381" s="49" t="s">
        <v>241</v>
      </c>
      <c r="D381" s="49" t="s">
        <v>176</v>
      </c>
      <c r="E381" s="285" t="s">
        <v>294</v>
      </c>
      <c r="F381" s="287"/>
      <c r="G381" s="52">
        <v>110</v>
      </c>
      <c r="H381" s="62">
        <v>4613214.4400000004</v>
      </c>
      <c r="I381" s="59"/>
      <c r="J381" s="55">
        <f t="shared" si="98"/>
        <v>4613214.4400000004</v>
      </c>
    </row>
    <row r="382" spans="2:10" ht="24.75" x14ac:dyDescent="0.25">
      <c r="B382" s="71" t="s">
        <v>194</v>
      </c>
      <c r="C382" s="83" t="s">
        <v>241</v>
      </c>
      <c r="D382" s="83" t="s">
        <v>176</v>
      </c>
      <c r="E382" s="270" t="s">
        <v>294</v>
      </c>
      <c r="F382" s="271"/>
      <c r="G382" s="73">
        <v>200</v>
      </c>
      <c r="H382" s="69">
        <f>H383</f>
        <v>1826041.7</v>
      </c>
      <c r="I382" s="69">
        <f t="shared" ref="I382:J382" si="132">I383</f>
        <v>100000</v>
      </c>
      <c r="J382" s="69">
        <f t="shared" si="132"/>
        <v>1926041.7</v>
      </c>
    </row>
    <row r="383" spans="2:10" ht="36.75" x14ac:dyDescent="0.25">
      <c r="B383" s="31" t="s">
        <v>195</v>
      </c>
      <c r="C383" s="49" t="s">
        <v>241</v>
      </c>
      <c r="D383" s="49" t="s">
        <v>176</v>
      </c>
      <c r="E383" s="285" t="s">
        <v>294</v>
      </c>
      <c r="F383" s="287"/>
      <c r="G383" s="52">
        <v>240</v>
      </c>
      <c r="H383" s="62">
        <v>1826041.7</v>
      </c>
      <c r="I383" s="62">
        <v>100000</v>
      </c>
      <c r="J383" s="55">
        <f t="shared" si="98"/>
        <v>1926041.7</v>
      </c>
    </row>
    <row r="384" spans="2:10" x14ac:dyDescent="0.25">
      <c r="B384" s="71" t="s">
        <v>196</v>
      </c>
      <c r="C384" s="83" t="s">
        <v>241</v>
      </c>
      <c r="D384" s="83" t="s">
        <v>176</v>
      </c>
      <c r="E384" s="270" t="s">
        <v>294</v>
      </c>
      <c r="F384" s="271"/>
      <c r="G384" s="73">
        <v>800</v>
      </c>
      <c r="H384" s="69">
        <f>H385</f>
        <v>40000</v>
      </c>
      <c r="I384" s="69">
        <f t="shared" ref="I384:J384" si="133">I385</f>
        <v>0</v>
      </c>
      <c r="J384" s="69">
        <f t="shared" si="133"/>
        <v>40000</v>
      </c>
    </row>
    <row r="385" spans="2:10" x14ac:dyDescent="0.25">
      <c r="B385" s="31" t="s">
        <v>198</v>
      </c>
      <c r="C385" s="49" t="s">
        <v>241</v>
      </c>
      <c r="D385" s="49" t="s">
        <v>176</v>
      </c>
      <c r="E385" s="285" t="s">
        <v>294</v>
      </c>
      <c r="F385" s="287"/>
      <c r="G385" s="52">
        <v>850</v>
      </c>
      <c r="H385" s="62">
        <v>40000</v>
      </c>
      <c r="I385" s="59"/>
      <c r="J385" s="55">
        <f t="shared" si="98"/>
        <v>40000</v>
      </c>
    </row>
    <row r="386" spans="2:10" ht="46.5" customHeight="1" x14ac:dyDescent="0.25">
      <c r="B386" s="71" t="s">
        <v>295</v>
      </c>
      <c r="C386" s="83" t="s">
        <v>241</v>
      </c>
      <c r="D386" s="83" t="s">
        <v>176</v>
      </c>
      <c r="E386" s="270" t="s">
        <v>297</v>
      </c>
      <c r="F386" s="271"/>
      <c r="G386" s="73"/>
      <c r="H386" s="69">
        <f>H387</f>
        <v>2869928.25</v>
      </c>
      <c r="I386" s="69">
        <f t="shared" ref="I386:J386" si="134">I387</f>
        <v>0</v>
      </c>
      <c r="J386" s="69">
        <f t="shared" si="134"/>
        <v>2869928.25</v>
      </c>
    </row>
    <row r="387" spans="2:10" ht="24.75" x14ac:dyDescent="0.25">
      <c r="B387" s="71" t="s">
        <v>194</v>
      </c>
      <c r="C387" s="83" t="s">
        <v>241</v>
      </c>
      <c r="D387" s="83" t="s">
        <v>176</v>
      </c>
      <c r="E387" s="270" t="s">
        <v>297</v>
      </c>
      <c r="F387" s="271"/>
      <c r="G387" s="73">
        <v>200</v>
      </c>
      <c r="H387" s="69">
        <f>H388</f>
        <v>2869928.25</v>
      </c>
      <c r="I387" s="69">
        <f t="shared" ref="I387:J387" si="135">I388</f>
        <v>0</v>
      </c>
      <c r="J387" s="69">
        <f t="shared" si="135"/>
        <v>2869928.25</v>
      </c>
    </row>
    <row r="388" spans="2:10" ht="36.75" x14ac:dyDescent="0.25">
      <c r="B388" s="31" t="s">
        <v>195</v>
      </c>
      <c r="C388" s="49" t="s">
        <v>241</v>
      </c>
      <c r="D388" s="49" t="s">
        <v>176</v>
      </c>
      <c r="E388" s="285" t="s">
        <v>297</v>
      </c>
      <c r="F388" s="287"/>
      <c r="G388" s="52">
        <v>240</v>
      </c>
      <c r="H388" s="62">
        <v>2869928.25</v>
      </c>
      <c r="I388" s="59"/>
      <c r="J388" s="55">
        <f t="shared" si="98"/>
        <v>2869928.25</v>
      </c>
    </row>
    <row r="389" spans="2:10" ht="48.75" x14ac:dyDescent="0.25">
      <c r="B389" s="71" t="s">
        <v>296</v>
      </c>
      <c r="C389" s="83" t="s">
        <v>241</v>
      </c>
      <c r="D389" s="83" t="s">
        <v>176</v>
      </c>
      <c r="E389" s="270" t="s">
        <v>298</v>
      </c>
      <c r="F389" s="271"/>
      <c r="G389" s="73"/>
      <c r="H389" s="69">
        <f>H390</f>
        <v>956643</v>
      </c>
      <c r="I389" s="69">
        <f t="shared" ref="I389:J389" si="136">I390</f>
        <v>0</v>
      </c>
      <c r="J389" s="69">
        <f t="shared" si="136"/>
        <v>956643</v>
      </c>
    </row>
    <row r="390" spans="2:10" ht="24.75" x14ac:dyDescent="0.25">
      <c r="B390" s="71" t="s">
        <v>194</v>
      </c>
      <c r="C390" s="83" t="s">
        <v>241</v>
      </c>
      <c r="D390" s="83" t="s">
        <v>176</v>
      </c>
      <c r="E390" s="270" t="s">
        <v>298</v>
      </c>
      <c r="F390" s="271"/>
      <c r="G390" s="73">
        <v>200</v>
      </c>
      <c r="H390" s="69">
        <f>H391</f>
        <v>956643</v>
      </c>
      <c r="I390" s="69">
        <f t="shared" ref="I390:J390" si="137">I391</f>
        <v>0</v>
      </c>
      <c r="J390" s="69">
        <f t="shared" si="137"/>
        <v>956643</v>
      </c>
    </row>
    <row r="391" spans="2:10" ht="36.75" x14ac:dyDescent="0.25">
      <c r="B391" s="31" t="s">
        <v>195</v>
      </c>
      <c r="C391" s="49" t="s">
        <v>241</v>
      </c>
      <c r="D391" s="49" t="s">
        <v>176</v>
      </c>
      <c r="E391" s="285" t="s">
        <v>298</v>
      </c>
      <c r="F391" s="287"/>
      <c r="G391" s="52">
        <v>240</v>
      </c>
      <c r="H391" s="62">
        <v>956643</v>
      </c>
      <c r="I391" s="59"/>
      <c r="J391" s="55">
        <f t="shared" si="98"/>
        <v>956643</v>
      </c>
    </row>
    <row r="392" spans="2:10" ht="55.5" customHeight="1" x14ac:dyDescent="0.25">
      <c r="B392" s="81" t="s">
        <v>299</v>
      </c>
      <c r="C392" s="83" t="s">
        <v>241</v>
      </c>
      <c r="D392" s="83" t="s">
        <v>176</v>
      </c>
      <c r="E392" s="270" t="s">
        <v>182</v>
      </c>
      <c r="F392" s="271"/>
      <c r="G392" s="73"/>
      <c r="H392" s="69">
        <f>H393</f>
        <v>117900</v>
      </c>
      <c r="I392" s="69">
        <f t="shared" ref="I392:J392" si="138">I393</f>
        <v>0</v>
      </c>
      <c r="J392" s="69">
        <f t="shared" si="138"/>
        <v>117900</v>
      </c>
    </row>
    <row r="393" spans="2:10" ht="55.5" customHeight="1" x14ac:dyDescent="0.25">
      <c r="B393" s="119" t="s">
        <v>180</v>
      </c>
      <c r="C393" s="83" t="s">
        <v>241</v>
      </c>
      <c r="D393" s="83" t="s">
        <v>176</v>
      </c>
      <c r="E393" s="270" t="s">
        <v>182</v>
      </c>
      <c r="F393" s="271"/>
      <c r="G393" s="73">
        <v>100</v>
      </c>
      <c r="H393" s="69">
        <f>H394</f>
        <v>117900</v>
      </c>
      <c r="I393" s="69">
        <f t="shared" ref="I393:J393" si="139">I394</f>
        <v>0</v>
      </c>
      <c r="J393" s="69">
        <f t="shared" si="139"/>
        <v>117900</v>
      </c>
    </row>
    <row r="394" spans="2:10" ht="23.25" x14ac:dyDescent="0.25">
      <c r="B394" s="84" t="s">
        <v>293</v>
      </c>
      <c r="C394" s="49" t="s">
        <v>241</v>
      </c>
      <c r="D394" s="49" t="s">
        <v>176</v>
      </c>
      <c r="E394" s="285" t="s">
        <v>182</v>
      </c>
      <c r="F394" s="287"/>
      <c r="G394" s="52">
        <v>110</v>
      </c>
      <c r="H394" s="62">
        <v>117900</v>
      </c>
      <c r="I394" s="59"/>
      <c r="J394" s="55">
        <f t="shared" si="98"/>
        <v>117900</v>
      </c>
    </row>
    <row r="395" spans="2:10" ht="57" x14ac:dyDescent="0.25">
      <c r="B395" s="81" t="s">
        <v>300</v>
      </c>
      <c r="C395" s="83" t="s">
        <v>241</v>
      </c>
      <c r="D395" s="83" t="s">
        <v>176</v>
      </c>
      <c r="E395" s="270" t="s">
        <v>185</v>
      </c>
      <c r="F395" s="271"/>
      <c r="G395" s="73"/>
      <c r="H395" s="69">
        <f>H396+H398</f>
        <v>1444</v>
      </c>
      <c r="I395" s="69">
        <f t="shared" ref="I395:J395" si="140">I396+I398</f>
        <v>0</v>
      </c>
      <c r="J395" s="69">
        <f t="shared" si="140"/>
        <v>1444</v>
      </c>
    </row>
    <row r="396" spans="2:10" ht="57.75" customHeight="1" x14ac:dyDescent="0.25">
      <c r="B396" s="119" t="s">
        <v>180</v>
      </c>
      <c r="C396" s="83" t="s">
        <v>241</v>
      </c>
      <c r="D396" s="83" t="s">
        <v>176</v>
      </c>
      <c r="E396" s="270" t="s">
        <v>185</v>
      </c>
      <c r="F396" s="271"/>
      <c r="G396" s="73">
        <v>100</v>
      </c>
      <c r="H396" s="69">
        <f>H397</f>
        <v>1191</v>
      </c>
      <c r="I396" s="69">
        <f t="shared" ref="I396:J396" si="141">I397</f>
        <v>0</v>
      </c>
      <c r="J396" s="69">
        <f t="shared" si="141"/>
        <v>1191</v>
      </c>
    </row>
    <row r="397" spans="2:10" ht="23.25" x14ac:dyDescent="0.25">
      <c r="B397" s="84" t="s">
        <v>293</v>
      </c>
      <c r="C397" s="49" t="s">
        <v>241</v>
      </c>
      <c r="D397" s="49" t="s">
        <v>176</v>
      </c>
      <c r="E397" s="285" t="s">
        <v>185</v>
      </c>
      <c r="F397" s="287"/>
      <c r="G397" s="52">
        <v>110</v>
      </c>
      <c r="H397" s="62">
        <v>1191</v>
      </c>
      <c r="I397" s="59"/>
      <c r="J397" s="55">
        <f t="shared" si="98"/>
        <v>1191</v>
      </c>
    </row>
    <row r="398" spans="2:10" ht="23.25" x14ac:dyDescent="0.25">
      <c r="B398" s="81" t="s">
        <v>194</v>
      </c>
      <c r="C398" s="83" t="s">
        <v>241</v>
      </c>
      <c r="D398" s="83" t="s">
        <v>176</v>
      </c>
      <c r="E398" s="270" t="s">
        <v>185</v>
      </c>
      <c r="F398" s="271"/>
      <c r="G398" s="73">
        <v>200</v>
      </c>
      <c r="H398" s="69">
        <f>H399</f>
        <v>253</v>
      </c>
      <c r="I398" s="69">
        <f t="shared" ref="I398:J398" si="142">I399</f>
        <v>0</v>
      </c>
      <c r="J398" s="69">
        <f t="shared" si="142"/>
        <v>253</v>
      </c>
    </row>
    <row r="399" spans="2:10" ht="36.75" x14ac:dyDescent="0.25">
      <c r="B399" s="31" t="s">
        <v>195</v>
      </c>
      <c r="C399" s="49" t="s">
        <v>241</v>
      </c>
      <c r="D399" s="49" t="s">
        <v>176</v>
      </c>
      <c r="E399" s="285" t="s">
        <v>185</v>
      </c>
      <c r="F399" s="287"/>
      <c r="G399" s="52">
        <v>240</v>
      </c>
      <c r="H399" s="62">
        <v>253</v>
      </c>
      <c r="I399" s="59"/>
      <c r="J399" s="55">
        <f t="shared" si="98"/>
        <v>253</v>
      </c>
    </row>
    <row r="400" spans="2:10" x14ac:dyDescent="0.25">
      <c r="B400" s="95" t="s">
        <v>301</v>
      </c>
      <c r="C400" s="90" t="s">
        <v>227</v>
      </c>
      <c r="D400" s="90"/>
      <c r="E400" s="474"/>
      <c r="F400" s="475"/>
      <c r="G400" s="93"/>
      <c r="H400" s="94">
        <f>H401</f>
        <v>300000</v>
      </c>
      <c r="I400" s="96"/>
      <c r="J400" s="97">
        <f t="shared" si="98"/>
        <v>300000</v>
      </c>
    </row>
    <row r="401" spans="2:11" x14ac:dyDescent="0.25">
      <c r="B401" s="104" t="s">
        <v>302</v>
      </c>
      <c r="C401" s="86" t="s">
        <v>227</v>
      </c>
      <c r="D401" s="86" t="s">
        <v>176</v>
      </c>
      <c r="E401" s="270" t="s">
        <v>306</v>
      </c>
      <c r="F401" s="271"/>
      <c r="G401" s="87"/>
      <c r="H401" s="88">
        <f>H402</f>
        <v>300000</v>
      </c>
      <c r="I401" s="88">
        <f t="shared" ref="I401:J401" si="143">I402</f>
        <v>0</v>
      </c>
      <c r="J401" s="88">
        <f t="shared" si="143"/>
        <v>300000</v>
      </c>
    </row>
    <row r="402" spans="2:11" x14ac:dyDescent="0.25">
      <c r="B402" s="118" t="s">
        <v>303</v>
      </c>
      <c r="C402" s="83" t="s">
        <v>227</v>
      </c>
      <c r="D402" s="83" t="s">
        <v>176</v>
      </c>
      <c r="E402" s="270" t="s">
        <v>306</v>
      </c>
      <c r="F402" s="271"/>
      <c r="G402" s="73"/>
      <c r="H402" s="69">
        <f>H403</f>
        <v>300000</v>
      </c>
      <c r="I402" s="69">
        <f t="shared" ref="I402:J402" si="144">I403</f>
        <v>0</v>
      </c>
      <c r="J402" s="69">
        <f t="shared" si="144"/>
        <v>300000</v>
      </c>
    </row>
    <row r="403" spans="2:11" ht="24.75" x14ac:dyDescent="0.25">
      <c r="B403" s="71" t="s">
        <v>304</v>
      </c>
      <c r="C403" s="83" t="s">
        <v>227</v>
      </c>
      <c r="D403" s="83" t="s">
        <v>176</v>
      </c>
      <c r="E403" s="270" t="s">
        <v>306</v>
      </c>
      <c r="F403" s="271"/>
      <c r="G403" s="73">
        <v>300</v>
      </c>
      <c r="H403" s="69">
        <f>H404</f>
        <v>300000</v>
      </c>
      <c r="I403" s="69">
        <f t="shared" ref="I403:J403" si="145">I404</f>
        <v>0</v>
      </c>
      <c r="J403" s="69">
        <f t="shared" si="145"/>
        <v>300000</v>
      </c>
    </row>
    <row r="404" spans="2:11" ht="24.75" x14ac:dyDescent="0.25">
      <c r="B404" s="29" t="s">
        <v>305</v>
      </c>
      <c r="C404" s="49" t="s">
        <v>227</v>
      </c>
      <c r="D404" s="49" t="s">
        <v>176</v>
      </c>
      <c r="E404" s="285" t="s">
        <v>306</v>
      </c>
      <c r="F404" s="287"/>
      <c r="G404" s="52">
        <v>310</v>
      </c>
      <c r="H404" s="62">
        <v>300000</v>
      </c>
      <c r="I404" s="59"/>
      <c r="J404" s="55">
        <f t="shared" si="98"/>
        <v>300000</v>
      </c>
    </row>
    <row r="405" spans="2:11" ht="24.75" x14ac:dyDescent="0.25">
      <c r="B405" s="98" t="s">
        <v>307</v>
      </c>
      <c r="C405" s="90" t="s">
        <v>212</v>
      </c>
      <c r="D405" s="90"/>
      <c r="E405" s="472"/>
      <c r="F405" s="473"/>
      <c r="G405" s="93"/>
      <c r="H405" s="94">
        <f>H406</f>
        <v>1711049.17</v>
      </c>
      <c r="I405" s="94">
        <f t="shared" ref="I405:J405" si="146">I406</f>
        <v>0</v>
      </c>
      <c r="J405" s="94">
        <f t="shared" si="146"/>
        <v>1711049.17</v>
      </c>
    </row>
    <row r="406" spans="2:11" ht="24.75" x14ac:dyDescent="0.25">
      <c r="B406" s="118" t="s">
        <v>308</v>
      </c>
      <c r="C406" s="83" t="s">
        <v>212</v>
      </c>
      <c r="D406" s="83" t="s">
        <v>176</v>
      </c>
      <c r="E406" s="270" t="s">
        <v>311</v>
      </c>
      <c r="F406" s="271"/>
      <c r="G406" s="73"/>
      <c r="H406" s="69">
        <f>H407</f>
        <v>1711049.17</v>
      </c>
      <c r="I406" s="69">
        <f t="shared" ref="I406:J406" si="147">I407</f>
        <v>0</v>
      </c>
      <c r="J406" s="69">
        <f t="shared" si="147"/>
        <v>1711049.17</v>
      </c>
      <c r="K406" s="145"/>
    </row>
    <row r="407" spans="2:11" ht="24.75" x14ac:dyDescent="0.25">
      <c r="B407" s="118" t="s">
        <v>309</v>
      </c>
      <c r="C407" s="83" t="s">
        <v>212</v>
      </c>
      <c r="D407" s="83" t="s">
        <v>176</v>
      </c>
      <c r="E407" s="270" t="s">
        <v>311</v>
      </c>
      <c r="F407" s="271"/>
      <c r="G407" s="73">
        <v>700</v>
      </c>
      <c r="H407" s="69">
        <f>H408</f>
        <v>1711049.17</v>
      </c>
      <c r="I407" s="69">
        <f t="shared" ref="I407:J407" si="148">I408</f>
        <v>0</v>
      </c>
      <c r="J407" s="69">
        <f t="shared" si="148"/>
        <v>1711049.17</v>
      </c>
      <c r="K407" s="145"/>
    </row>
    <row r="408" spans="2:11" ht="24.75" x14ac:dyDescent="0.25">
      <c r="B408" s="29" t="s">
        <v>310</v>
      </c>
      <c r="C408" s="49" t="s">
        <v>212</v>
      </c>
      <c r="D408" s="49" t="s">
        <v>176</v>
      </c>
      <c r="E408" s="285" t="s">
        <v>311</v>
      </c>
      <c r="F408" s="287"/>
      <c r="G408" s="52">
        <v>730</v>
      </c>
      <c r="H408" s="62">
        <v>1711049.17</v>
      </c>
      <c r="I408" s="59"/>
      <c r="J408" s="55">
        <f t="shared" si="98"/>
        <v>1711049.17</v>
      </c>
    </row>
    <row r="409" spans="2:11" x14ac:dyDescent="0.25">
      <c r="B409" s="39" t="s">
        <v>312</v>
      </c>
      <c r="C409" s="50"/>
      <c r="D409" s="50"/>
      <c r="E409" s="282"/>
      <c r="F409" s="284"/>
      <c r="G409" s="60"/>
      <c r="H409" s="63">
        <f>H184+H223+H230+H246+H275+H377+H400+H405</f>
        <v>117523268.93000001</v>
      </c>
      <c r="I409" s="63">
        <f>I184+I223+I230+I246+I275+I377+I400+I405</f>
        <v>81489742.109999999</v>
      </c>
      <c r="J409" s="63">
        <f>H409+I409</f>
        <v>199013011.04000002</v>
      </c>
    </row>
    <row r="410" spans="2:11" ht="9" customHeight="1" x14ac:dyDescent="0.25"/>
    <row r="411" spans="2:11" x14ac:dyDescent="0.25">
      <c r="B411" s="41" t="s">
        <v>165</v>
      </c>
    </row>
    <row r="412" spans="2:11" x14ac:dyDescent="0.25">
      <c r="B412" s="41" t="s">
        <v>417</v>
      </c>
    </row>
    <row r="413" spans="2:11" x14ac:dyDescent="0.25">
      <c r="B413" s="41" t="s">
        <v>416</v>
      </c>
    </row>
    <row r="414" spans="2:11" x14ac:dyDescent="0.25">
      <c r="B414" s="41" t="s">
        <v>446</v>
      </c>
      <c r="J414" s="47" t="s">
        <v>157</v>
      </c>
    </row>
    <row r="415" spans="2:11" x14ac:dyDescent="0.25">
      <c r="B415" s="351" t="s">
        <v>314</v>
      </c>
      <c r="C415" s="351"/>
      <c r="D415" s="351"/>
      <c r="E415" s="351"/>
      <c r="F415" s="351"/>
      <c r="G415" s="351"/>
      <c r="H415" s="351"/>
      <c r="I415" s="351"/>
      <c r="J415" s="351"/>
    </row>
    <row r="416" spans="2:11" x14ac:dyDescent="0.25">
      <c r="B416" s="351" t="s">
        <v>315</v>
      </c>
      <c r="C416" s="351"/>
      <c r="D416" s="351"/>
      <c r="E416" s="351"/>
      <c r="F416" s="351"/>
      <c r="G416" s="351"/>
      <c r="H416" s="351"/>
      <c r="I416" s="351"/>
      <c r="J416" s="351"/>
    </row>
    <row r="417" spans="2:10" x14ac:dyDescent="0.25">
      <c r="B417" s="351" t="s">
        <v>316</v>
      </c>
      <c r="C417" s="351"/>
      <c r="D417" s="351"/>
      <c r="E417" s="351"/>
      <c r="F417" s="351"/>
      <c r="G417" s="351"/>
      <c r="H417" s="351"/>
      <c r="I417" s="351"/>
      <c r="J417" s="231" t="s">
        <v>313</v>
      </c>
    </row>
    <row r="418" spans="2:10" x14ac:dyDescent="0.25">
      <c r="B418" s="358" t="s">
        <v>173</v>
      </c>
      <c r="C418" s="360"/>
      <c r="D418" s="479" t="s">
        <v>170</v>
      </c>
      <c r="E418" s="482" t="s">
        <v>171</v>
      </c>
      <c r="F418" s="479" t="s">
        <v>172</v>
      </c>
      <c r="G418" s="479"/>
      <c r="H418" s="479" t="s">
        <v>169</v>
      </c>
      <c r="I418" s="352" t="s">
        <v>35</v>
      </c>
      <c r="J418" s="353"/>
    </row>
    <row r="419" spans="2:10" x14ac:dyDescent="0.25">
      <c r="B419" s="484"/>
      <c r="C419" s="485"/>
      <c r="D419" s="479"/>
      <c r="E419" s="483"/>
      <c r="F419" s="479"/>
      <c r="G419" s="479"/>
      <c r="H419" s="479"/>
      <c r="I419" s="68" t="s">
        <v>317</v>
      </c>
      <c r="J419" s="68" t="s">
        <v>318</v>
      </c>
    </row>
    <row r="420" spans="2:10" x14ac:dyDescent="0.25">
      <c r="B420" s="321" t="s">
        <v>174</v>
      </c>
      <c r="C420" s="311"/>
      <c r="D420" s="102"/>
      <c r="E420" s="123"/>
      <c r="F420" s="481"/>
      <c r="G420" s="481"/>
      <c r="H420" s="129"/>
      <c r="I420" s="97">
        <f>I421+I425+I431+I443+I446+I450</f>
        <v>12501031.91</v>
      </c>
      <c r="J420" s="97">
        <f>J421+J425+J431+J443+J446+J450</f>
        <v>12501031.91</v>
      </c>
    </row>
    <row r="421" spans="2:10" ht="36.75" customHeight="1" x14ac:dyDescent="0.25">
      <c r="B421" s="317" t="s">
        <v>175</v>
      </c>
      <c r="C421" s="318"/>
      <c r="D421" s="82" t="s">
        <v>177</v>
      </c>
      <c r="E421" s="127"/>
      <c r="F421" s="347"/>
      <c r="G421" s="347"/>
      <c r="H421" s="82"/>
      <c r="I421" s="85">
        <f t="shared" ref="I421:J422" si="149">I422</f>
        <v>989195</v>
      </c>
      <c r="J421" s="85">
        <f t="shared" si="149"/>
        <v>989195</v>
      </c>
    </row>
    <row r="422" spans="2:10" ht="15" customHeight="1" x14ac:dyDescent="0.25">
      <c r="B422" s="272" t="s">
        <v>178</v>
      </c>
      <c r="C422" s="273"/>
      <c r="D422" s="83" t="s">
        <v>177</v>
      </c>
      <c r="E422" s="128"/>
      <c r="F422" s="296"/>
      <c r="G422" s="296"/>
      <c r="H422" s="83"/>
      <c r="I422" s="114">
        <f>I423</f>
        <v>989195</v>
      </c>
      <c r="J422" s="114">
        <f t="shared" si="149"/>
        <v>989195</v>
      </c>
    </row>
    <row r="423" spans="2:10" ht="48" customHeight="1" x14ac:dyDescent="0.25">
      <c r="B423" s="272" t="s">
        <v>180</v>
      </c>
      <c r="C423" s="273"/>
      <c r="D423" s="83" t="s">
        <v>176</v>
      </c>
      <c r="E423" s="125" t="s">
        <v>177</v>
      </c>
      <c r="F423" s="270" t="s">
        <v>179</v>
      </c>
      <c r="G423" s="271"/>
      <c r="H423" s="83" t="s">
        <v>319</v>
      </c>
      <c r="I423" s="114">
        <f>I424</f>
        <v>989195</v>
      </c>
      <c r="J423" s="114">
        <f>J424</f>
        <v>989195</v>
      </c>
    </row>
    <row r="424" spans="2:10" ht="24.75" customHeight="1" x14ac:dyDescent="0.25">
      <c r="B424" s="274" t="s">
        <v>181</v>
      </c>
      <c r="C424" s="275"/>
      <c r="D424" s="49" t="s">
        <v>176</v>
      </c>
      <c r="E424" s="49" t="s">
        <v>177</v>
      </c>
      <c r="F424" s="285" t="s">
        <v>179</v>
      </c>
      <c r="G424" s="287"/>
      <c r="H424" s="49" t="s">
        <v>320</v>
      </c>
      <c r="I424" s="54">
        <v>989195</v>
      </c>
      <c r="J424" s="55">
        <v>989195</v>
      </c>
    </row>
    <row r="425" spans="2:10" ht="37.5" customHeight="1" x14ac:dyDescent="0.25">
      <c r="B425" s="317" t="s">
        <v>186</v>
      </c>
      <c r="C425" s="318"/>
      <c r="D425" s="82" t="s">
        <v>176</v>
      </c>
      <c r="E425" s="124" t="s">
        <v>187</v>
      </c>
      <c r="F425" s="347"/>
      <c r="G425" s="347"/>
      <c r="H425" s="82"/>
      <c r="I425" s="85">
        <f t="shared" ref="I425:J426" si="150">I426</f>
        <v>898088</v>
      </c>
      <c r="J425" s="85">
        <f t="shared" si="150"/>
        <v>898088</v>
      </c>
    </row>
    <row r="426" spans="2:10" ht="24.75" customHeight="1" x14ac:dyDescent="0.25">
      <c r="B426" s="272" t="s">
        <v>188</v>
      </c>
      <c r="C426" s="273"/>
      <c r="D426" s="83" t="s">
        <v>176</v>
      </c>
      <c r="E426" s="125" t="s">
        <v>187</v>
      </c>
      <c r="F426" s="480"/>
      <c r="G426" s="480"/>
      <c r="H426" s="83"/>
      <c r="I426" s="114">
        <f t="shared" si="150"/>
        <v>898088</v>
      </c>
      <c r="J426" s="114">
        <f t="shared" si="150"/>
        <v>898088</v>
      </c>
    </row>
    <row r="427" spans="2:10" ht="48" customHeight="1" x14ac:dyDescent="0.25">
      <c r="B427" s="272" t="s">
        <v>180</v>
      </c>
      <c r="C427" s="273"/>
      <c r="D427" s="83" t="s">
        <v>176</v>
      </c>
      <c r="E427" s="125" t="s">
        <v>187</v>
      </c>
      <c r="F427" s="270" t="s">
        <v>189</v>
      </c>
      <c r="G427" s="271"/>
      <c r="H427" s="83" t="s">
        <v>319</v>
      </c>
      <c r="I427" s="114">
        <f t="shared" ref="I427:J427" si="151">I428+I429+I430</f>
        <v>898088</v>
      </c>
      <c r="J427" s="114">
        <f t="shared" si="151"/>
        <v>898088</v>
      </c>
    </row>
    <row r="428" spans="2:10" ht="24.75" customHeight="1" x14ac:dyDescent="0.25">
      <c r="B428" s="274" t="s">
        <v>181</v>
      </c>
      <c r="C428" s="275"/>
      <c r="D428" s="49" t="s">
        <v>176</v>
      </c>
      <c r="E428" s="126" t="s">
        <v>187</v>
      </c>
      <c r="F428" s="285" t="s">
        <v>189</v>
      </c>
      <c r="G428" s="287"/>
      <c r="H428" s="49" t="s">
        <v>320</v>
      </c>
      <c r="I428" s="55">
        <v>898088</v>
      </c>
      <c r="J428" s="55">
        <v>898088</v>
      </c>
    </row>
    <row r="429" spans="2:10" hidden="1" x14ac:dyDescent="0.25">
      <c r="B429" s="31"/>
      <c r="C429" s="57"/>
      <c r="D429" s="49"/>
      <c r="E429" s="285"/>
      <c r="F429" s="287"/>
      <c r="G429" s="36"/>
      <c r="H429" s="49"/>
      <c r="I429" s="54"/>
      <c r="J429" s="55"/>
    </row>
    <row r="430" spans="2:10" hidden="1" x14ac:dyDescent="0.25">
      <c r="B430" s="31"/>
      <c r="C430" s="49"/>
      <c r="D430" s="49"/>
      <c r="E430" s="285"/>
      <c r="F430" s="287"/>
      <c r="G430" s="52"/>
      <c r="H430" s="49"/>
      <c r="I430" s="53"/>
      <c r="J430" s="55"/>
    </row>
    <row r="431" spans="2:10" ht="48.75" customHeight="1" x14ac:dyDescent="0.25">
      <c r="B431" s="326" t="s">
        <v>190</v>
      </c>
      <c r="C431" s="318"/>
      <c r="D431" s="82" t="s">
        <v>176</v>
      </c>
      <c r="E431" s="124" t="s">
        <v>191</v>
      </c>
      <c r="F431" s="347"/>
      <c r="G431" s="347"/>
      <c r="H431" s="82"/>
      <c r="I431" s="85">
        <f>I432</f>
        <v>9453035.9100000001</v>
      </c>
      <c r="J431" s="85">
        <f t="shared" ref="J431" si="152">J432</f>
        <v>9453035.9100000001</v>
      </c>
    </row>
    <row r="432" spans="2:10" x14ac:dyDescent="0.25">
      <c r="B432" s="332" t="s">
        <v>192</v>
      </c>
      <c r="C432" s="333"/>
      <c r="D432" s="83" t="s">
        <v>176</v>
      </c>
      <c r="E432" s="125" t="s">
        <v>191</v>
      </c>
      <c r="F432" s="480"/>
      <c r="G432" s="480"/>
      <c r="H432" s="83"/>
      <c r="I432" s="114">
        <f>I433+I435+I437+I440</f>
        <v>9453035.9100000001</v>
      </c>
      <c r="J432" s="114">
        <f>J433+J435+J437+J440</f>
        <v>9453035.9100000001</v>
      </c>
    </row>
    <row r="433" spans="2:10" ht="48.75" customHeight="1" x14ac:dyDescent="0.25">
      <c r="B433" s="272" t="s">
        <v>180</v>
      </c>
      <c r="C433" s="273"/>
      <c r="D433" s="83" t="s">
        <v>176</v>
      </c>
      <c r="E433" s="125" t="s">
        <v>191</v>
      </c>
      <c r="F433" s="270" t="s">
        <v>193</v>
      </c>
      <c r="G433" s="271"/>
      <c r="H433" s="83" t="s">
        <v>319</v>
      </c>
      <c r="I433" s="114">
        <f>I434</f>
        <v>7384103.9100000001</v>
      </c>
      <c r="J433" s="114">
        <f>J434</f>
        <v>7384103.9100000001</v>
      </c>
    </row>
    <row r="434" spans="2:10" ht="24" customHeight="1" x14ac:dyDescent="0.25">
      <c r="B434" s="274" t="s">
        <v>181</v>
      </c>
      <c r="C434" s="275"/>
      <c r="D434" s="49" t="s">
        <v>176</v>
      </c>
      <c r="E434" s="126" t="s">
        <v>191</v>
      </c>
      <c r="F434" s="294" t="s">
        <v>193</v>
      </c>
      <c r="G434" s="294"/>
      <c r="H434" s="49" t="s">
        <v>320</v>
      </c>
      <c r="I434" s="54">
        <v>7384103.9100000001</v>
      </c>
      <c r="J434" s="54">
        <v>7384103.9100000001</v>
      </c>
    </row>
    <row r="435" spans="2:10" ht="25.5" customHeight="1" x14ac:dyDescent="0.25">
      <c r="B435" s="272" t="s">
        <v>194</v>
      </c>
      <c r="C435" s="273"/>
      <c r="D435" s="83" t="s">
        <v>176</v>
      </c>
      <c r="E435" s="125" t="s">
        <v>191</v>
      </c>
      <c r="F435" s="270" t="s">
        <v>193</v>
      </c>
      <c r="G435" s="271"/>
      <c r="H435" s="83" t="s">
        <v>321</v>
      </c>
      <c r="I435" s="114">
        <f t="shared" ref="I435:J435" si="153">I436</f>
        <v>1176400</v>
      </c>
      <c r="J435" s="114">
        <f t="shared" si="153"/>
        <v>1176400</v>
      </c>
    </row>
    <row r="436" spans="2:10" ht="24.75" customHeight="1" x14ac:dyDescent="0.25">
      <c r="B436" s="274" t="s">
        <v>195</v>
      </c>
      <c r="C436" s="275"/>
      <c r="D436" s="49" t="s">
        <v>176</v>
      </c>
      <c r="E436" s="126" t="s">
        <v>191</v>
      </c>
      <c r="F436" s="294" t="s">
        <v>193</v>
      </c>
      <c r="G436" s="294"/>
      <c r="H436" s="49" t="s">
        <v>322</v>
      </c>
      <c r="I436" s="55">
        <v>1176400</v>
      </c>
      <c r="J436" s="55">
        <v>1176400</v>
      </c>
    </row>
    <row r="437" spans="2:10" x14ac:dyDescent="0.25">
      <c r="B437" s="332" t="s">
        <v>196</v>
      </c>
      <c r="C437" s="333"/>
      <c r="D437" s="83" t="s">
        <v>176</v>
      </c>
      <c r="E437" s="125" t="s">
        <v>191</v>
      </c>
      <c r="F437" s="270" t="s">
        <v>193</v>
      </c>
      <c r="G437" s="271"/>
      <c r="H437" s="83" t="s">
        <v>323</v>
      </c>
      <c r="I437" s="114">
        <f t="shared" ref="I437:J437" si="154">I438+I439</f>
        <v>892432</v>
      </c>
      <c r="J437" s="114">
        <f t="shared" si="154"/>
        <v>892432</v>
      </c>
    </row>
    <row r="438" spans="2:10" x14ac:dyDescent="0.25">
      <c r="B438" s="327" t="s">
        <v>197</v>
      </c>
      <c r="C438" s="328"/>
      <c r="D438" s="49" t="s">
        <v>176</v>
      </c>
      <c r="E438" s="126" t="s">
        <v>191</v>
      </c>
      <c r="F438" s="294" t="s">
        <v>193</v>
      </c>
      <c r="G438" s="294"/>
      <c r="H438" s="49" t="s">
        <v>324</v>
      </c>
      <c r="I438" s="55">
        <v>100000</v>
      </c>
      <c r="J438" s="55">
        <v>100000</v>
      </c>
    </row>
    <row r="439" spans="2:10" x14ac:dyDescent="0.25">
      <c r="B439" s="327" t="s">
        <v>198</v>
      </c>
      <c r="C439" s="328"/>
      <c r="D439" s="49" t="s">
        <v>176</v>
      </c>
      <c r="E439" s="126" t="s">
        <v>191</v>
      </c>
      <c r="F439" s="294" t="s">
        <v>193</v>
      </c>
      <c r="G439" s="294"/>
      <c r="H439" s="49" t="s">
        <v>325</v>
      </c>
      <c r="I439" s="55">
        <v>792432</v>
      </c>
      <c r="J439" s="55">
        <v>792432</v>
      </c>
    </row>
    <row r="440" spans="2:10" ht="38.25" customHeight="1" x14ac:dyDescent="0.25">
      <c r="B440" s="272" t="s">
        <v>199</v>
      </c>
      <c r="C440" s="273"/>
      <c r="D440" s="83" t="s">
        <v>176</v>
      </c>
      <c r="E440" s="83" t="s">
        <v>191</v>
      </c>
      <c r="F440" s="288" t="s">
        <v>201</v>
      </c>
      <c r="G440" s="271"/>
      <c r="H440" s="83"/>
      <c r="I440" s="114">
        <f t="shared" ref="I440:J440" si="155">I441</f>
        <v>100</v>
      </c>
      <c r="J440" s="114">
        <f t="shared" si="155"/>
        <v>100</v>
      </c>
    </row>
    <row r="441" spans="2:10" ht="24.75" customHeight="1" x14ac:dyDescent="0.25">
      <c r="B441" s="274" t="s">
        <v>194</v>
      </c>
      <c r="C441" s="275"/>
      <c r="D441" s="49" t="s">
        <v>176</v>
      </c>
      <c r="E441" s="49" t="s">
        <v>191</v>
      </c>
      <c r="F441" s="348" t="s">
        <v>201</v>
      </c>
      <c r="G441" s="349"/>
      <c r="H441" s="49" t="s">
        <v>321</v>
      </c>
      <c r="I441" s="55">
        <f>I442</f>
        <v>100</v>
      </c>
      <c r="J441" s="55">
        <f>J442</f>
        <v>100</v>
      </c>
    </row>
    <row r="442" spans="2:10" ht="24.75" customHeight="1" x14ac:dyDescent="0.25">
      <c r="B442" s="274" t="s">
        <v>200</v>
      </c>
      <c r="C442" s="275"/>
      <c r="D442" s="49" t="s">
        <v>176</v>
      </c>
      <c r="E442" s="49" t="s">
        <v>191</v>
      </c>
      <c r="F442" s="348" t="s">
        <v>201</v>
      </c>
      <c r="G442" s="349"/>
      <c r="H442" s="49" t="s">
        <v>322</v>
      </c>
      <c r="I442" s="55">
        <v>100</v>
      </c>
      <c r="J442" s="55">
        <v>100</v>
      </c>
    </row>
    <row r="443" spans="2:10" ht="36.75" customHeight="1" x14ac:dyDescent="0.25">
      <c r="B443" s="317" t="s">
        <v>202</v>
      </c>
      <c r="C443" s="318"/>
      <c r="D443" s="82" t="s">
        <v>176</v>
      </c>
      <c r="E443" s="124" t="s">
        <v>203</v>
      </c>
      <c r="F443" s="350"/>
      <c r="G443" s="350"/>
      <c r="H443" s="82"/>
      <c r="I443" s="85">
        <f t="shared" ref="I443:J444" si="156">I444</f>
        <v>460713</v>
      </c>
      <c r="J443" s="85">
        <f t="shared" si="156"/>
        <v>460713</v>
      </c>
    </row>
    <row r="444" spans="2:10" ht="58.5" customHeight="1" x14ac:dyDescent="0.25">
      <c r="B444" s="272" t="s">
        <v>204</v>
      </c>
      <c r="C444" s="273"/>
      <c r="D444" s="83" t="s">
        <v>176</v>
      </c>
      <c r="E444" s="125" t="s">
        <v>203</v>
      </c>
      <c r="F444" s="345" t="s">
        <v>205</v>
      </c>
      <c r="G444" s="345"/>
      <c r="H444" s="83" t="s">
        <v>319</v>
      </c>
      <c r="I444" s="114">
        <f t="shared" si="156"/>
        <v>460713</v>
      </c>
      <c r="J444" s="114">
        <f t="shared" si="156"/>
        <v>460713</v>
      </c>
    </row>
    <row r="445" spans="2:10" ht="24.75" customHeight="1" x14ac:dyDescent="0.25">
      <c r="B445" s="274" t="s">
        <v>181</v>
      </c>
      <c r="C445" s="275"/>
      <c r="D445" s="49" t="s">
        <v>176</v>
      </c>
      <c r="E445" s="126" t="s">
        <v>203</v>
      </c>
      <c r="F445" s="346" t="s">
        <v>205</v>
      </c>
      <c r="G445" s="346"/>
      <c r="H445" s="49" t="s">
        <v>320</v>
      </c>
      <c r="I445" s="55">
        <v>460713</v>
      </c>
      <c r="J445" s="55">
        <v>460713</v>
      </c>
    </row>
    <row r="446" spans="2:10" x14ac:dyDescent="0.25">
      <c r="B446" s="312" t="s">
        <v>206</v>
      </c>
      <c r="C446" s="313"/>
      <c r="D446" s="82" t="s">
        <v>176</v>
      </c>
      <c r="E446" s="124" t="s">
        <v>207</v>
      </c>
      <c r="F446" s="476"/>
      <c r="G446" s="476"/>
      <c r="H446" s="82"/>
      <c r="I446" s="85">
        <f t="shared" ref="I446:J448" si="157">I447</f>
        <v>200000</v>
      </c>
      <c r="J446" s="85">
        <f t="shared" si="157"/>
        <v>200000</v>
      </c>
    </row>
    <row r="447" spans="2:10" x14ac:dyDescent="0.25">
      <c r="B447" s="332" t="s">
        <v>208</v>
      </c>
      <c r="C447" s="333"/>
      <c r="D447" s="83" t="s">
        <v>176</v>
      </c>
      <c r="E447" s="125" t="s">
        <v>207</v>
      </c>
      <c r="F447" s="296" t="s">
        <v>210</v>
      </c>
      <c r="G447" s="296"/>
      <c r="H447" s="83"/>
      <c r="I447" s="114">
        <f t="shared" si="157"/>
        <v>200000</v>
      </c>
      <c r="J447" s="114">
        <f t="shared" si="157"/>
        <v>200000</v>
      </c>
    </row>
    <row r="448" spans="2:10" x14ac:dyDescent="0.25">
      <c r="B448" s="332" t="s">
        <v>196</v>
      </c>
      <c r="C448" s="333"/>
      <c r="D448" s="83" t="s">
        <v>176</v>
      </c>
      <c r="E448" s="125" t="s">
        <v>207</v>
      </c>
      <c r="F448" s="345" t="s">
        <v>210</v>
      </c>
      <c r="G448" s="345"/>
      <c r="H448" s="83" t="s">
        <v>323</v>
      </c>
      <c r="I448" s="114">
        <f t="shared" si="157"/>
        <v>200000</v>
      </c>
      <c r="J448" s="114">
        <f t="shared" si="157"/>
        <v>200000</v>
      </c>
    </row>
    <row r="449" spans="2:10" x14ac:dyDescent="0.25">
      <c r="B449" s="327" t="s">
        <v>209</v>
      </c>
      <c r="C449" s="328"/>
      <c r="D449" s="49" t="s">
        <v>176</v>
      </c>
      <c r="E449" s="126" t="s">
        <v>207</v>
      </c>
      <c r="F449" s="346" t="s">
        <v>210</v>
      </c>
      <c r="G449" s="346"/>
      <c r="H449" s="49" t="s">
        <v>326</v>
      </c>
      <c r="I449" s="55">
        <v>200000</v>
      </c>
      <c r="J449" s="55">
        <v>200000</v>
      </c>
    </row>
    <row r="450" spans="2:10" x14ac:dyDescent="0.25">
      <c r="B450" s="329" t="s">
        <v>211</v>
      </c>
      <c r="C450" s="313"/>
      <c r="D450" s="82" t="s">
        <v>176</v>
      </c>
      <c r="E450" s="124" t="s">
        <v>212</v>
      </c>
      <c r="F450" s="350"/>
      <c r="G450" s="350"/>
      <c r="H450" s="120"/>
      <c r="I450" s="76">
        <f t="shared" ref="I450:J451" si="158">I451</f>
        <v>500000</v>
      </c>
      <c r="J450" s="76">
        <f t="shared" si="158"/>
        <v>500000</v>
      </c>
    </row>
    <row r="451" spans="2:10" ht="24.75" customHeight="1" x14ac:dyDescent="0.25">
      <c r="B451" s="272" t="s">
        <v>213</v>
      </c>
      <c r="C451" s="273"/>
      <c r="D451" s="83" t="s">
        <v>176</v>
      </c>
      <c r="E451" s="83" t="s">
        <v>212</v>
      </c>
      <c r="F451" s="345" t="s">
        <v>215</v>
      </c>
      <c r="G451" s="345"/>
      <c r="H451" s="83" t="s">
        <v>321</v>
      </c>
      <c r="I451" s="69">
        <f t="shared" si="158"/>
        <v>500000</v>
      </c>
      <c r="J451" s="69">
        <f t="shared" si="158"/>
        <v>500000</v>
      </c>
    </row>
    <row r="452" spans="2:10" ht="24.75" customHeight="1" x14ac:dyDescent="0.25">
      <c r="B452" s="274" t="s">
        <v>214</v>
      </c>
      <c r="C452" s="275"/>
      <c r="D452" s="49" t="s">
        <v>176</v>
      </c>
      <c r="E452" s="49" t="s">
        <v>212</v>
      </c>
      <c r="F452" s="346" t="s">
        <v>215</v>
      </c>
      <c r="G452" s="346"/>
      <c r="H452" s="49" t="s">
        <v>322</v>
      </c>
      <c r="I452" s="62">
        <v>500000</v>
      </c>
      <c r="J452" s="55">
        <v>500000</v>
      </c>
    </row>
    <row r="453" spans="2:10" x14ac:dyDescent="0.25">
      <c r="B453" s="310" t="s">
        <v>216</v>
      </c>
      <c r="C453" s="311"/>
      <c r="D453" s="90" t="s">
        <v>177</v>
      </c>
      <c r="E453" s="130"/>
      <c r="F453" s="486"/>
      <c r="G453" s="486"/>
      <c r="H453" s="122"/>
      <c r="I453" s="94">
        <f t="shared" ref="I453:J454" si="159">I454</f>
        <v>695600</v>
      </c>
      <c r="J453" s="94">
        <f t="shared" si="159"/>
        <v>709650</v>
      </c>
    </row>
    <row r="454" spans="2:10" x14ac:dyDescent="0.25">
      <c r="B454" s="330" t="s">
        <v>217</v>
      </c>
      <c r="C454" s="331"/>
      <c r="D454" s="83" t="s">
        <v>177</v>
      </c>
      <c r="E454" s="125" t="s">
        <v>187</v>
      </c>
      <c r="F454" s="296" t="s">
        <v>220</v>
      </c>
      <c r="G454" s="296"/>
      <c r="H454" s="121"/>
      <c r="I454" s="69">
        <f t="shared" si="159"/>
        <v>695600</v>
      </c>
      <c r="J454" s="69">
        <f t="shared" si="159"/>
        <v>709650</v>
      </c>
    </row>
    <row r="455" spans="2:10" ht="24.75" customHeight="1" x14ac:dyDescent="0.25">
      <c r="B455" s="272" t="s">
        <v>218</v>
      </c>
      <c r="C455" s="273"/>
      <c r="D455" s="83" t="s">
        <v>177</v>
      </c>
      <c r="E455" s="125" t="s">
        <v>187</v>
      </c>
      <c r="F455" s="296" t="s">
        <v>220</v>
      </c>
      <c r="G455" s="296"/>
      <c r="H455" s="121"/>
      <c r="I455" s="69">
        <f t="shared" ref="I455:J455" si="160">I456+I458</f>
        <v>695600</v>
      </c>
      <c r="J455" s="69">
        <f t="shared" si="160"/>
        <v>709650</v>
      </c>
    </row>
    <row r="456" spans="2:10" ht="60" customHeight="1" x14ac:dyDescent="0.25">
      <c r="B456" s="272" t="s">
        <v>180</v>
      </c>
      <c r="C456" s="273"/>
      <c r="D456" s="83" t="s">
        <v>177</v>
      </c>
      <c r="E456" s="125" t="s">
        <v>187</v>
      </c>
      <c r="F456" s="296" t="s">
        <v>220</v>
      </c>
      <c r="G456" s="296"/>
      <c r="H456" s="83" t="s">
        <v>319</v>
      </c>
      <c r="I456" s="69">
        <f t="shared" ref="I456:J456" si="161">I457</f>
        <v>680100</v>
      </c>
      <c r="J456" s="69">
        <f t="shared" si="161"/>
        <v>693750</v>
      </c>
    </row>
    <row r="457" spans="2:10" ht="24.75" customHeight="1" x14ac:dyDescent="0.25">
      <c r="B457" s="274" t="s">
        <v>181</v>
      </c>
      <c r="C457" s="275"/>
      <c r="D457" s="49" t="s">
        <v>177</v>
      </c>
      <c r="E457" s="126" t="s">
        <v>187</v>
      </c>
      <c r="F457" s="294" t="s">
        <v>220</v>
      </c>
      <c r="G457" s="294"/>
      <c r="H457" s="49" t="s">
        <v>320</v>
      </c>
      <c r="I457" s="62">
        <v>680100</v>
      </c>
      <c r="J457" s="55">
        <v>693750</v>
      </c>
    </row>
    <row r="458" spans="2:10" ht="24.75" customHeight="1" x14ac:dyDescent="0.25">
      <c r="B458" s="272" t="s">
        <v>194</v>
      </c>
      <c r="C458" s="273"/>
      <c r="D458" s="83" t="s">
        <v>177</v>
      </c>
      <c r="E458" s="125" t="s">
        <v>187</v>
      </c>
      <c r="F458" s="296" t="s">
        <v>220</v>
      </c>
      <c r="G458" s="296"/>
      <c r="H458" s="83" t="s">
        <v>321</v>
      </c>
      <c r="I458" s="69">
        <f t="shared" ref="I458:J458" si="162">I459</f>
        <v>15500</v>
      </c>
      <c r="J458" s="69">
        <f t="shared" si="162"/>
        <v>15900</v>
      </c>
    </row>
    <row r="459" spans="2:10" ht="24.75" customHeight="1" x14ac:dyDescent="0.25">
      <c r="B459" s="274" t="s">
        <v>219</v>
      </c>
      <c r="C459" s="275"/>
      <c r="D459" s="49" t="s">
        <v>177</v>
      </c>
      <c r="E459" s="126" t="s">
        <v>187</v>
      </c>
      <c r="F459" s="294" t="s">
        <v>220</v>
      </c>
      <c r="G459" s="294"/>
      <c r="H459" s="49" t="s">
        <v>322</v>
      </c>
      <c r="I459" s="62">
        <v>15500</v>
      </c>
      <c r="J459" s="55">
        <v>15900</v>
      </c>
    </row>
    <row r="460" spans="2:10" ht="24.75" customHeight="1" x14ac:dyDescent="0.25">
      <c r="B460" s="322" t="s">
        <v>221</v>
      </c>
      <c r="C460" s="323"/>
      <c r="D460" s="90" t="s">
        <v>187</v>
      </c>
      <c r="E460" s="131"/>
      <c r="F460" s="487"/>
      <c r="G460" s="487"/>
      <c r="H460" s="122"/>
      <c r="I460" s="94">
        <f>I461+I465+I469</f>
        <v>220000</v>
      </c>
      <c r="J460" s="97">
        <f t="shared" ref="J460" si="163">H460+I460</f>
        <v>220000</v>
      </c>
    </row>
    <row r="461" spans="2:10" ht="36.75" customHeight="1" x14ac:dyDescent="0.25">
      <c r="B461" s="317" t="s">
        <v>222</v>
      </c>
      <c r="C461" s="318"/>
      <c r="D461" s="82" t="s">
        <v>187</v>
      </c>
      <c r="E461" s="124" t="s">
        <v>224</v>
      </c>
      <c r="F461" s="476" t="s">
        <v>225</v>
      </c>
      <c r="G461" s="476"/>
      <c r="H461" s="82"/>
      <c r="I461" s="76">
        <f t="shared" ref="I461:J463" si="164">I462</f>
        <v>100000</v>
      </c>
      <c r="J461" s="76">
        <f t="shared" si="164"/>
        <v>100000</v>
      </c>
    </row>
    <row r="462" spans="2:10" ht="46.5" customHeight="1" x14ac:dyDescent="0.25">
      <c r="B462" s="272" t="s">
        <v>223</v>
      </c>
      <c r="C462" s="273"/>
      <c r="D462" s="83" t="s">
        <v>187</v>
      </c>
      <c r="E462" s="125" t="s">
        <v>224</v>
      </c>
      <c r="F462" s="296" t="s">
        <v>225</v>
      </c>
      <c r="G462" s="296"/>
      <c r="H462" s="83"/>
      <c r="I462" s="69">
        <f t="shared" si="164"/>
        <v>100000</v>
      </c>
      <c r="J462" s="69">
        <f t="shared" si="164"/>
        <v>100000</v>
      </c>
    </row>
    <row r="463" spans="2:10" ht="24.75" customHeight="1" x14ac:dyDescent="0.25">
      <c r="B463" s="272" t="s">
        <v>194</v>
      </c>
      <c r="C463" s="273"/>
      <c r="D463" s="83" t="s">
        <v>187</v>
      </c>
      <c r="E463" s="125" t="s">
        <v>224</v>
      </c>
      <c r="F463" s="345" t="s">
        <v>225</v>
      </c>
      <c r="G463" s="345"/>
      <c r="H463" s="83" t="s">
        <v>321</v>
      </c>
      <c r="I463" s="69">
        <f t="shared" si="164"/>
        <v>100000</v>
      </c>
      <c r="J463" s="69">
        <f t="shared" si="164"/>
        <v>100000</v>
      </c>
    </row>
    <row r="464" spans="2:10" ht="24.75" customHeight="1" x14ac:dyDescent="0.25">
      <c r="B464" s="274" t="s">
        <v>195</v>
      </c>
      <c r="C464" s="275"/>
      <c r="D464" s="49" t="s">
        <v>187</v>
      </c>
      <c r="E464" s="126" t="s">
        <v>224</v>
      </c>
      <c r="F464" s="346" t="s">
        <v>225</v>
      </c>
      <c r="G464" s="346"/>
      <c r="H464" s="49" t="s">
        <v>322</v>
      </c>
      <c r="I464" s="62">
        <v>100000</v>
      </c>
      <c r="J464" s="55">
        <v>100000</v>
      </c>
    </row>
    <row r="465" spans="2:10" x14ac:dyDescent="0.25">
      <c r="B465" s="329" t="s">
        <v>226</v>
      </c>
      <c r="C465" s="313"/>
      <c r="D465" s="82" t="s">
        <v>187</v>
      </c>
      <c r="E465" s="124" t="s">
        <v>227</v>
      </c>
      <c r="F465" s="347"/>
      <c r="G465" s="347"/>
      <c r="H465" s="82"/>
      <c r="I465" s="76">
        <f>I466</f>
        <v>100000</v>
      </c>
      <c r="J465" s="76">
        <f>J466</f>
        <v>100000</v>
      </c>
    </row>
    <row r="466" spans="2:10" x14ac:dyDescent="0.25">
      <c r="B466" s="272" t="s">
        <v>228</v>
      </c>
      <c r="C466" s="273"/>
      <c r="D466" s="83" t="s">
        <v>187</v>
      </c>
      <c r="E466" s="125" t="s">
        <v>227</v>
      </c>
      <c r="F466" s="296" t="s">
        <v>231</v>
      </c>
      <c r="G466" s="296"/>
      <c r="H466" s="83"/>
      <c r="I466" s="69">
        <f t="shared" ref="I466:J467" si="165">I467</f>
        <v>100000</v>
      </c>
      <c r="J466" s="69">
        <f t="shared" si="165"/>
        <v>100000</v>
      </c>
    </row>
    <row r="467" spans="2:10" ht="24.75" customHeight="1" x14ac:dyDescent="0.25">
      <c r="B467" s="272" t="s">
        <v>194</v>
      </c>
      <c r="C467" s="273"/>
      <c r="D467" s="83" t="s">
        <v>187</v>
      </c>
      <c r="E467" s="125" t="s">
        <v>227</v>
      </c>
      <c r="F467" s="296" t="s">
        <v>231</v>
      </c>
      <c r="G467" s="296"/>
      <c r="H467" s="83" t="s">
        <v>321</v>
      </c>
      <c r="I467" s="69">
        <f t="shared" si="165"/>
        <v>100000</v>
      </c>
      <c r="J467" s="69">
        <f t="shared" si="165"/>
        <v>100000</v>
      </c>
    </row>
    <row r="468" spans="2:10" ht="24.75" customHeight="1" x14ac:dyDescent="0.25">
      <c r="B468" s="274" t="s">
        <v>195</v>
      </c>
      <c r="C468" s="275"/>
      <c r="D468" s="49" t="s">
        <v>187</v>
      </c>
      <c r="E468" s="126" t="s">
        <v>227</v>
      </c>
      <c r="F468" s="294" t="s">
        <v>231</v>
      </c>
      <c r="G468" s="294"/>
      <c r="H468" s="49" t="s">
        <v>322</v>
      </c>
      <c r="I468" s="62">
        <v>100000</v>
      </c>
      <c r="J468" s="55">
        <v>100000</v>
      </c>
    </row>
    <row r="469" spans="2:10" ht="24.75" customHeight="1" x14ac:dyDescent="0.25">
      <c r="B469" s="326" t="s">
        <v>233</v>
      </c>
      <c r="C469" s="318"/>
      <c r="D469" s="82" t="s">
        <v>187</v>
      </c>
      <c r="E469" s="79">
        <v>14</v>
      </c>
      <c r="F469" s="476" t="s">
        <v>236</v>
      </c>
      <c r="G469" s="476"/>
      <c r="H469" s="120"/>
      <c r="I469" s="76">
        <f t="shared" ref="I469:J471" si="166">I470</f>
        <v>20000</v>
      </c>
      <c r="J469" s="76">
        <f t="shared" si="166"/>
        <v>20000</v>
      </c>
    </row>
    <row r="470" spans="2:10" ht="24.75" customHeight="1" x14ac:dyDescent="0.25">
      <c r="B470" s="272" t="s">
        <v>234</v>
      </c>
      <c r="C470" s="273"/>
      <c r="D470" s="83" t="s">
        <v>187</v>
      </c>
      <c r="E470" s="72">
        <v>14</v>
      </c>
      <c r="F470" s="296" t="s">
        <v>236</v>
      </c>
      <c r="G470" s="296"/>
      <c r="H470" s="83"/>
      <c r="I470" s="69">
        <f t="shared" si="166"/>
        <v>20000</v>
      </c>
      <c r="J470" s="69">
        <f t="shared" si="166"/>
        <v>20000</v>
      </c>
    </row>
    <row r="471" spans="2:10" ht="24.75" customHeight="1" x14ac:dyDescent="0.25">
      <c r="B471" s="272" t="s">
        <v>194</v>
      </c>
      <c r="C471" s="273"/>
      <c r="D471" s="83" t="s">
        <v>187</v>
      </c>
      <c r="E471" s="72">
        <v>14</v>
      </c>
      <c r="F471" s="296" t="s">
        <v>236</v>
      </c>
      <c r="G471" s="296"/>
      <c r="H471" s="83" t="s">
        <v>321</v>
      </c>
      <c r="I471" s="69">
        <f t="shared" si="166"/>
        <v>20000</v>
      </c>
      <c r="J471" s="69">
        <f t="shared" si="166"/>
        <v>20000</v>
      </c>
    </row>
    <row r="472" spans="2:10" ht="24.75" customHeight="1" x14ac:dyDescent="0.25">
      <c r="B472" s="274" t="s">
        <v>195</v>
      </c>
      <c r="C472" s="275"/>
      <c r="D472" s="49" t="s">
        <v>187</v>
      </c>
      <c r="E472" s="64">
        <v>14</v>
      </c>
      <c r="F472" s="294" t="s">
        <v>236</v>
      </c>
      <c r="G472" s="294"/>
      <c r="H472" s="49" t="s">
        <v>322</v>
      </c>
      <c r="I472" s="62">
        <v>20000</v>
      </c>
      <c r="J472" s="55">
        <v>20000</v>
      </c>
    </row>
    <row r="473" spans="2:10" x14ac:dyDescent="0.25">
      <c r="B473" s="321" t="s">
        <v>237</v>
      </c>
      <c r="C473" s="311"/>
      <c r="D473" s="90" t="s">
        <v>191</v>
      </c>
      <c r="E473" s="132"/>
      <c r="F473" s="478"/>
      <c r="G473" s="478"/>
      <c r="H473" s="122"/>
      <c r="I473" s="94">
        <f>I474+I479</f>
        <v>23400514.990000002</v>
      </c>
      <c r="J473" s="94">
        <f t="shared" ref="J473" si="167">J474+J479</f>
        <v>10300000</v>
      </c>
    </row>
    <row r="474" spans="2:10" x14ac:dyDescent="0.25">
      <c r="B474" s="312" t="s">
        <v>238</v>
      </c>
      <c r="C474" s="313"/>
      <c r="D474" s="82" t="s">
        <v>191</v>
      </c>
      <c r="E474" s="124" t="s">
        <v>241</v>
      </c>
      <c r="F474" s="476" t="s">
        <v>242</v>
      </c>
      <c r="G474" s="476"/>
      <c r="H474" s="120"/>
      <c r="I474" s="76">
        <f t="shared" ref="I474:J474" si="168">I475</f>
        <v>100000</v>
      </c>
      <c r="J474" s="76">
        <f t="shared" si="168"/>
        <v>100000</v>
      </c>
    </row>
    <row r="475" spans="2:10" ht="24.75" customHeight="1" x14ac:dyDescent="0.25">
      <c r="B475" s="272" t="s">
        <v>239</v>
      </c>
      <c r="C475" s="273"/>
      <c r="D475" s="83" t="s">
        <v>191</v>
      </c>
      <c r="E475" s="125" t="s">
        <v>241</v>
      </c>
      <c r="F475" s="296" t="s">
        <v>242</v>
      </c>
      <c r="G475" s="296"/>
      <c r="H475" s="121"/>
      <c r="I475" s="69">
        <f t="shared" ref="I475:J475" si="169">I476+I478</f>
        <v>100000</v>
      </c>
      <c r="J475" s="69">
        <f t="shared" si="169"/>
        <v>100000</v>
      </c>
    </row>
    <row r="476" spans="2:10" ht="24.75" customHeight="1" x14ac:dyDescent="0.25">
      <c r="B476" s="272" t="s">
        <v>194</v>
      </c>
      <c r="C476" s="273"/>
      <c r="D476" s="83" t="s">
        <v>191</v>
      </c>
      <c r="E476" s="125" t="s">
        <v>241</v>
      </c>
      <c r="F476" s="296" t="s">
        <v>242</v>
      </c>
      <c r="G476" s="296"/>
      <c r="H476" s="83" t="s">
        <v>321</v>
      </c>
      <c r="I476" s="69">
        <f t="shared" ref="I476:J476" si="170">I477</f>
        <v>100000</v>
      </c>
      <c r="J476" s="69">
        <f t="shared" si="170"/>
        <v>100000</v>
      </c>
    </row>
    <row r="477" spans="2:10" ht="22.5" customHeight="1" x14ac:dyDescent="0.25">
      <c r="B477" s="274" t="s">
        <v>195</v>
      </c>
      <c r="C477" s="275"/>
      <c r="D477" s="49" t="s">
        <v>191</v>
      </c>
      <c r="E477" s="126" t="s">
        <v>241</v>
      </c>
      <c r="F477" s="294" t="s">
        <v>242</v>
      </c>
      <c r="G477" s="294"/>
      <c r="H477" s="49" t="s">
        <v>322</v>
      </c>
      <c r="I477" s="62">
        <v>100000</v>
      </c>
      <c r="J477" s="55">
        <v>100000</v>
      </c>
    </row>
    <row r="478" spans="2:10" ht="33.75" hidden="1" customHeight="1" x14ac:dyDescent="0.25">
      <c r="B478" s="67" t="s">
        <v>240</v>
      </c>
      <c r="C478" s="133" t="s">
        <v>191</v>
      </c>
      <c r="D478" s="49" t="s">
        <v>241</v>
      </c>
      <c r="E478" s="285" t="s">
        <v>242</v>
      </c>
      <c r="F478" s="287"/>
      <c r="G478" s="52">
        <v>811</v>
      </c>
      <c r="H478" s="61"/>
      <c r="I478" s="59"/>
      <c r="J478" s="55">
        <f t="shared" ref="J478" si="171">H478+I478</f>
        <v>0</v>
      </c>
    </row>
    <row r="479" spans="2:10" x14ac:dyDescent="0.25">
      <c r="B479" s="317" t="s">
        <v>243</v>
      </c>
      <c r="C479" s="318"/>
      <c r="D479" s="82" t="s">
        <v>191</v>
      </c>
      <c r="E479" s="124" t="s">
        <v>224</v>
      </c>
      <c r="F479" s="476"/>
      <c r="G479" s="476"/>
      <c r="H479" s="120"/>
      <c r="I479" s="76">
        <f>I480+I486+I489</f>
        <v>23300514.990000002</v>
      </c>
      <c r="J479" s="76">
        <f>J480+J486+J489</f>
        <v>10200000</v>
      </c>
    </row>
    <row r="480" spans="2:10" x14ac:dyDescent="0.25">
      <c r="B480" s="272" t="s">
        <v>244</v>
      </c>
      <c r="C480" s="273"/>
      <c r="D480" s="83" t="s">
        <v>191</v>
      </c>
      <c r="E480" s="125" t="s">
        <v>224</v>
      </c>
      <c r="F480" s="296" t="s">
        <v>247</v>
      </c>
      <c r="G480" s="296"/>
      <c r="H480" s="121"/>
      <c r="I480" s="69">
        <f t="shared" ref="I480:J480" si="172">I481+I483</f>
        <v>9864089.3499999996</v>
      </c>
      <c r="J480" s="69">
        <f t="shared" si="172"/>
        <v>10200000</v>
      </c>
    </row>
    <row r="481" spans="2:10" ht="24.75" customHeight="1" x14ac:dyDescent="0.25">
      <c r="B481" s="272" t="s">
        <v>194</v>
      </c>
      <c r="C481" s="273"/>
      <c r="D481" s="83" t="s">
        <v>191</v>
      </c>
      <c r="E481" s="125" t="s">
        <v>224</v>
      </c>
      <c r="F481" s="296" t="s">
        <v>247</v>
      </c>
      <c r="G481" s="296"/>
      <c r="H481" s="83" t="s">
        <v>321</v>
      </c>
      <c r="I481" s="69">
        <f t="shared" ref="I481:J481" si="173">I482</f>
        <v>9664089.3499999996</v>
      </c>
      <c r="J481" s="69">
        <f t="shared" si="173"/>
        <v>10000000</v>
      </c>
    </row>
    <row r="482" spans="2:10" ht="24.75" customHeight="1" x14ac:dyDescent="0.25">
      <c r="B482" s="274" t="s">
        <v>195</v>
      </c>
      <c r="C482" s="275"/>
      <c r="D482" s="49" t="s">
        <v>191</v>
      </c>
      <c r="E482" s="125" t="s">
        <v>224</v>
      </c>
      <c r="F482" s="294" t="s">
        <v>247</v>
      </c>
      <c r="G482" s="294"/>
      <c r="H482" s="49" t="s">
        <v>322</v>
      </c>
      <c r="I482" s="62">
        <v>9664089.3499999996</v>
      </c>
      <c r="J482" s="55">
        <v>10000000</v>
      </c>
    </row>
    <row r="483" spans="2:10" x14ac:dyDescent="0.25">
      <c r="B483" s="272" t="s">
        <v>197</v>
      </c>
      <c r="C483" s="273"/>
      <c r="D483" s="83" t="s">
        <v>191</v>
      </c>
      <c r="E483" s="125" t="s">
        <v>224</v>
      </c>
      <c r="F483" s="296" t="s">
        <v>247</v>
      </c>
      <c r="G483" s="296"/>
      <c r="H483" s="83" t="s">
        <v>323</v>
      </c>
      <c r="I483" s="69">
        <f t="shared" ref="I483" si="174">I484+I485</f>
        <v>200000</v>
      </c>
      <c r="J483" s="69">
        <f>J484+J485</f>
        <v>200000</v>
      </c>
    </row>
    <row r="484" spans="2:10" ht="14.25" customHeight="1" x14ac:dyDescent="0.25">
      <c r="B484" s="274" t="s">
        <v>197</v>
      </c>
      <c r="C484" s="275"/>
      <c r="D484" s="49" t="s">
        <v>191</v>
      </c>
      <c r="E484" s="126" t="s">
        <v>224</v>
      </c>
      <c r="F484" s="294" t="s">
        <v>247</v>
      </c>
      <c r="G484" s="294"/>
      <c r="H484" s="49" t="s">
        <v>324</v>
      </c>
      <c r="I484" s="62">
        <v>200000</v>
      </c>
      <c r="J484" s="55">
        <v>200000</v>
      </c>
    </row>
    <row r="485" spans="2:10" hidden="1" x14ac:dyDescent="0.25">
      <c r="B485" s="31"/>
      <c r="C485" s="49"/>
      <c r="D485" s="49"/>
      <c r="E485" s="285"/>
      <c r="F485" s="287"/>
      <c r="G485" s="52"/>
      <c r="H485" s="49"/>
      <c r="I485" s="59"/>
      <c r="J485" s="55"/>
    </row>
    <row r="486" spans="2:10" ht="48.75" customHeight="1" x14ac:dyDescent="0.25">
      <c r="B486" s="272" t="s">
        <v>245</v>
      </c>
      <c r="C486" s="273"/>
      <c r="D486" s="83" t="s">
        <v>191</v>
      </c>
      <c r="E486" s="83" t="s">
        <v>224</v>
      </c>
      <c r="F486" s="296" t="s">
        <v>248</v>
      </c>
      <c r="G486" s="296"/>
      <c r="H486" s="83"/>
      <c r="I486" s="69">
        <f t="shared" ref="I486:J487" si="175">I487</f>
        <v>12764604.640000001</v>
      </c>
      <c r="J486" s="69">
        <f t="shared" si="175"/>
        <v>0</v>
      </c>
    </row>
    <row r="487" spans="2:10" ht="24.75" customHeight="1" x14ac:dyDescent="0.25">
      <c r="B487" s="272" t="s">
        <v>194</v>
      </c>
      <c r="C487" s="273"/>
      <c r="D487" s="83" t="s">
        <v>191</v>
      </c>
      <c r="E487" s="83" t="s">
        <v>224</v>
      </c>
      <c r="F487" s="296" t="s">
        <v>248</v>
      </c>
      <c r="G487" s="296"/>
      <c r="H487" s="83" t="s">
        <v>321</v>
      </c>
      <c r="I487" s="69">
        <f t="shared" si="175"/>
        <v>12764604.640000001</v>
      </c>
      <c r="J487" s="69">
        <f t="shared" si="175"/>
        <v>0</v>
      </c>
    </row>
    <row r="488" spans="2:10" ht="24.75" customHeight="1" x14ac:dyDescent="0.25">
      <c r="B488" s="274" t="s">
        <v>195</v>
      </c>
      <c r="C488" s="275"/>
      <c r="D488" s="49" t="s">
        <v>191</v>
      </c>
      <c r="E488" s="49" t="s">
        <v>224</v>
      </c>
      <c r="F488" s="294" t="s">
        <v>248</v>
      </c>
      <c r="G488" s="294"/>
      <c r="H488" s="49" t="s">
        <v>322</v>
      </c>
      <c r="I488" s="62">
        <v>12764604.640000001</v>
      </c>
      <c r="J488" s="55">
        <v>0</v>
      </c>
    </row>
    <row r="489" spans="2:10" ht="60.75" customHeight="1" x14ac:dyDescent="0.25">
      <c r="B489" s="272" t="s">
        <v>246</v>
      </c>
      <c r="C489" s="273"/>
      <c r="D489" s="83" t="s">
        <v>191</v>
      </c>
      <c r="E489" s="83" t="s">
        <v>224</v>
      </c>
      <c r="F489" s="296" t="s">
        <v>249</v>
      </c>
      <c r="G489" s="296"/>
      <c r="H489" s="121"/>
      <c r="I489" s="69">
        <f t="shared" ref="I489:J490" si="176">I490</f>
        <v>671821</v>
      </c>
      <c r="J489" s="69">
        <f t="shared" si="176"/>
        <v>0</v>
      </c>
    </row>
    <row r="490" spans="2:10" ht="24.75" customHeight="1" x14ac:dyDescent="0.25">
      <c r="B490" s="272" t="s">
        <v>194</v>
      </c>
      <c r="C490" s="273"/>
      <c r="D490" s="83" t="s">
        <v>191</v>
      </c>
      <c r="E490" s="83" t="s">
        <v>224</v>
      </c>
      <c r="F490" s="296" t="s">
        <v>249</v>
      </c>
      <c r="G490" s="296"/>
      <c r="H490" s="83" t="s">
        <v>321</v>
      </c>
      <c r="I490" s="69">
        <f t="shared" si="176"/>
        <v>671821</v>
      </c>
      <c r="J490" s="69">
        <f t="shared" si="176"/>
        <v>0</v>
      </c>
    </row>
    <row r="491" spans="2:10" ht="24.75" customHeight="1" x14ac:dyDescent="0.25">
      <c r="B491" s="274" t="s">
        <v>195</v>
      </c>
      <c r="C491" s="275"/>
      <c r="D491" s="49" t="s">
        <v>191</v>
      </c>
      <c r="E491" s="49" t="s">
        <v>224</v>
      </c>
      <c r="F491" s="294" t="s">
        <v>249</v>
      </c>
      <c r="G491" s="294"/>
      <c r="H491" s="49" t="s">
        <v>322</v>
      </c>
      <c r="I491" s="62">
        <v>671821</v>
      </c>
      <c r="J491" s="55">
        <v>0</v>
      </c>
    </row>
    <row r="492" spans="2:10" x14ac:dyDescent="0.25">
      <c r="B492" s="310" t="s">
        <v>250</v>
      </c>
      <c r="C492" s="311"/>
      <c r="D492" s="90" t="s">
        <v>265</v>
      </c>
      <c r="E492" s="132"/>
      <c r="F492" s="478"/>
      <c r="G492" s="478"/>
      <c r="H492" s="122"/>
      <c r="I492" s="94">
        <f>I493+I497+I510</f>
        <v>21416376.82</v>
      </c>
      <c r="J492" s="94">
        <f>J493+J497+J510</f>
        <v>22439477.470000003</v>
      </c>
    </row>
    <row r="493" spans="2:10" x14ac:dyDescent="0.25">
      <c r="B493" s="312" t="s">
        <v>251</v>
      </c>
      <c r="C493" s="313"/>
      <c r="D493" s="82" t="s">
        <v>265</v>
      </c>
      <c r="E493" s="124" t="s">
        <v>176</v>
      </c>
      <c r="F493" s="476" t="s">
        <v>266</v>
      </c>
      <c r="G493" s="476"/>
      <c r="H493" s="120"/>
      <c r="I493" s="76">
        <f t="shared" ref="I493:J495" si="177">I494</f>
        <v>100000</v>
      </c>
      <c r="J493" s="76">
        <f t="shared" ref="J493" si="178">J494</f>
        <v>100000</v>
      </c>
    </row>
    <row r="494" spans="2:10" x14ac:dyDescent="0.25">
      <c r="B494" s="272" t="s">
        <v>252</v>
      </c>
      <c r="C494" s="273"/>
      <c r="D494" s="83" t="s">
        <v>265</v>
      </c>
      <c r="E494" s="125" t="s">
        <v>176</v>
      </c>
      <c r="F494" s="296" t="s">
        <v>266</v>
      </c>
      <c r="G494" s="296"/>
      <c r="H494" s="83"/>
      <c r="I494" s="69">
        <f t="shared" si="177"/>
        <v>100000</v>
      </c>
      <c r="J494" s="69">
        <f t="shared" si="177"/>
        <v>100000</v>
      </c>
    </row>
    <row r="495" spans="2:10" ht="24.75" customHeight="1" x14ac:dyDescent="0.25">
      <c r="B495" s="272" t="s">
        <v>194</v>
      </c>
      <c r="C495" s="273"/>
      <c r="D495" s="83" t="s">
        <v>265</v>
      </c>
      <c r="E495" s="125" t="s">
        <v>176</v>
      </c>
      <c r="F495" s="296" t="s">
        <v>266</v>
      </c>
      <c r="G495" s="296"/>
      <c r="H495" s="83" t="s">
        <v>321</v>
      </c>
      <c r="I495" s="69">
        <f t="shared" si="177"/>
        <v>100000</v>
      </c>
      <c r="J495" s="69">
        <f t="shared" si="177"/>
        <v>100000</v>
      </c>
    </row>
    <row r="496" spans="2:10" ht="24.75" customHeight="1" x14ac:dyDescent="0.25">
      <c r="B496" s="274" t="s">
        <v>195</v>
      </c>
      <c r="C496" s="275"/>
      <c r="D496" s="49" t="s">
        <v>265</v>
      </c>
      <c r="E496" s="126" t="s">
        <v>176</v>
      </c>
      <c r="F496" s="294" t="s">
        <v>266</v>
      </c>
      <c r="G496" s="294"/>
      <c r="H496" s="49" t="s">
        <v>322</v>
      </c>
      <c r="I496" s="62">
        <v>100000</v>
      </c>
      <c r="J496" s="55">
        <v>100000</v>
      </c>
    </row>
    <row r="497" spans="2:10" x14ac:dyDescent="0.25">
      <c r="B497" s="317" t="s">
        <v>253</v>
      </c>
      <c r="C497" s="318"/>
      <c r="D497" s="82" t="s">
        <v>265</v>
      </c>
      <c r="E497" s="82" t="s">
        <v>177</v>
      </c>
      <c r="F497" s="464"/>
      <c r="G497" s="465"/>
      <c r="H497" s="120"/>
      <c r="I497" s="76">
        <f>I498+I501+I504+I507</f>
        <v>3903030.3</v>
      </c>
      <c r="J497" s="85">
        <f t="shared" ref="J497" si="179">H497+I497</f>
        <v>3903030.3</v>
      </c>
    </row>
    <row r="498" spans="2:10" x14ac:dyDescent="0.25">
      <c r="B498" s="272" t="s">
        <v>254</v>
      </c>
      <c r="C498" s="273"/>
      <c r="D498" s="83" t="s">
        <v>177</v>
      </c>
      <c r="E498" s="83" t="s">
        <v>177</v>
      </c>
      <c r="F498" s="288" t="s">
        <v>267</v>
      </c>
      <c r="G498" s="271"/>
      <c r="H498" s="83"/>
      <c r="I498" s="69">
        <f>I499</f>
        <v>2000000</v>
      </c>
      <c r="J498" s="69">
        <f>J499</f>
        <v>2000000</v>
      </c>
    </row>
    <row r="499" spans="2:10" ht="24.75" customHeight="1" x14ac:dyDescent="0.25">
      <c r="B499" s="272" t="s">
        <v>194</v>
      </c>
      <c r="C499" s="273"/>
      <c r="D499" s="83" t="s">
        <v>265</v>
      </c>
      <c r="E499" s="83" t="s">
        <v>177</v>
      </c>
      <c r="F499" s="288" t="s">
        <v>267</v>
      </c>
      <c r="G499" s="271"/>
      <c r="H499" s="83" t="s">
        <v>321</v>
      </c>
      <c r="I499" s="69">
        <f t="shared" ref="I499:J499" si="180">I500</f>
        <v>2000000</v>
      </c>
      <c r="J499" s="70">
        <f t="shared" si="180"/>
        <v>2000000</v>
      </c>
    </row>
    <row r="500" spans="2:10" ht="24.75" customHeight="1" x14ac:dyDescent="0.25">
      <c r="B500" s="274" t="s">
        <v>195</v>
      </c>
      <c r="C500" s="275"/>
      <c r="D500" s="49" t="s">
        <v>265</v>
      </c>
      <c r="E500" s="49" t="s">
        <v>177</v>
      </c>
      <c r="F500" s="286" t="s">
        <v>267</v>
      </c>
      <c r="G500" s="287"/>
      <c r="H500" s="49" t="s">
        <v>322</v>
      </c>
      <c r="I500" s="62">
        <v>2000000</v>
      </c>
      <c r="J500" s="55">
        <v>2000000</v>
      </c>
    </row>
    <row r="501" spans="2:10" ht="24.75" customHeight="1" x14ac:dyDescent="0.25">
      <c r="B501" s="272" t="s">
        <v>150</v>
      </c>
      <c r="C501" s="273"/>
      <c r="D501" s="83" t="s">
        <v>265</v>
      </c>
      <c r="E501" s="83" t="s">
        <v>177</v>
      </c>
      <c r="F501" s="288" t="s">
        <v>270</v>
      </c>
      <c r="G501" s="271"/>
      <c r="H501" s="83"/>
      <c r="I501" s="69">
        <f t="shared" ref="I501:J502" si="181">I502</f>
        <v>1884000</v>
      </c>
      <c r="J501" s="69">
        <f t="shared" si="181"/>
        <v>1884000</v>
      </c>
    </row>
    <row r="502" spans="2:10" x14ac:dyDescent="0.25">
      <c r="B502" s="272" t="s">
        <v>196</v>
      </c>
      <c r="C502" s="273"/>
      <c r="D502" s="83" t="s">
        <v>265</v>
      </c>
      <c r="E502" s="83" t="s">
        <v>177</v>
      </c>
      <c r="F502" s="288" t="s">
        <v>270</v>
      </c>
      <c r="G502" s="271"/>
      <c r="H502" s="83" t="s">
        <v>323</v>
      </c>
      <c r="I502" s="69">
        <f t="shared" si="181"/>
        <v>1884000</v>
      </c>
      <c r="J502" s="69">
        <f t="shared" si="181"/>
        <v>1884000</v>
      </c>
    </row>
    <row r="503" spans="2:10" ht="36.75" customHeight="1" x14ac:dyDescent="0.25">
      <c r="B503" s="274" t="s">
        <v>262</v>
      </c>
      <c r="C503" s="275"/>
      <c r="D503" s="49" t="s">
        <v>265</v>
      </c>
      <c r="E503" s="49" t="s">
        <v>177</v>
      </c>
      <c r="F503" s="286" t="s">
        <v>270</v>
      </c>
      <c r="G503" s="287"/>
      <c r="H503" s="49" t="s">
        <v>328</v>
      </c>
      <c r="I503" s="62">
        <v>1884000</v>
      </c>
      <c r="J503" s="55">
        <v>1884000</v>
      </c>
    </row>
    <row r="504" spans="2:10" ht="24.75" customHeight="1" x14ac:dyDescent="0.25">
      <c r="B504" s="272" t="s">
        <v>150</v>
      </c>
      <c r="C504" s="273"/>
      <c r="D504" s="83" t="s">
        <v>265</v>
      </c>
      <c r="E504" s="83" t="s">
        <v>177</v>
      </c>
      <c r="F504" s="288" t="s">
        <v>271</v>
      </c>
      <c r="G504" s="271"/>
      <c r="H504" s="83"/>
      <c r="I504" s="69">
        <f t="shared" ref="I504:J505" si="182">I505</f>
        <v>19030.3</v>
      </c>
      <c r="J504" s="69">
        <f t="shared" si="182"/>
        <v>19030.3</v>
      </c>
    </row>
    <row r="505" spans="2:10" x14ac:dyDescent="0.25">
      <c r="B505" s="272" t="s">
        <v>196</v>
      </c>
      <c r="C505" s="273"/>
      <c r="D505" s="83" t="s">
        <v>265</v>
      </c>
      <c r="E505" s="83" t="s">
        <v>177</v>
      </c>
      <c r="F505" s="288" t="s">
        <v>271</v>
      </c>
      <c r="G505" s="271"/>
      <c r="H505" s="83" t="s">
        <v>323</v>
      </c>
      <c r="I505" s="69">
        <f t="shared" si="182"/>
        <v>19030.3</v>
      </c>
      <c r="J505" s="69">
        <f t="shared" si="182"/>
        <v>19030.3</v>
      </c>
    </row>
    <row r="506" spans="2:10" ht="36" customHeight="1" x14ac:dyDescent="0.25">
      <c r="B506" s="274" t="s">
        <v>262</v>
      </c>
      <c r="C506" s="275"/>
      <c r="D506" s="49" t="s">
        <v>265</v>
      </c>
      <c r="E506" s="49" t="s">
        <v>177</v>
      </c>
      <c r="F506" s="286" t="s">
        <v>271</v>
      </c>
      <c r="G506" s="287"/>
      <c r="H506" s="49" t="s">
        <v>328</v>
      </c>
      <c r="I506" s="62">
        <v>19030.3</v>
      </c>
      <c r="J506" s="55">
        <v>19030.3</v>
      </c>
    </row>
    <row r="507" spans="2:10" hidden="1" x14ac:dyDescent="0.25">
      <c r="B507" s="488" t="s">
        <v>196</v>
      </c>
      <c r="C507" s="489"/>
      <c r="D507" s="83" t="s">
        <v>265</v>
      </c>
      <c r="E507" s="83" t="s">
        <v>177</v>
      </c>
      <c r="F507" s="288" t="s">
        <v>327</v>
      </c>
      <c r="G507" s="271"/>
      <c r="H507" s="83"/>
      <c r="I507" s="69">
        <f t="shared" ref="I507:J508" si="183">I508</f>
        <v>0</v>
      </c>
      <c r="J507" s="69">
        <f t="shared" si="183"/>
        <v>0</v>
      </c>
    </row>
    <row r="508" spans="2:10" ht="24.75" hidden="1" customHeight="1" x14ac:dyDescent="0.25">
      <c r="B508" s="488" t="s">
        <v>195</v>
      </c>
      <c r="C508" s="489"/>
      <c r="D508" s="83" t="s">
        <v>265</v>
      </c>
      <c r="E508" s="83" t="s">
        <v>177</v>
      </c>
      <c r="F508" s="288" t="s">
        <v>327</v>
      </c>
      <c r="G508" s="271"/>
      <c r="H508" s="83" t="s">
        <v>323</v>
      </c>
      <c r="I508" s="69">
        <f t="shared" si="183"/>
        <v>0</v>
      </c>
      <c r="J508" s="69">
        <f t="shared" si="183"/>
        <v>0</v>
      </c>
    </row>
    <row r="509" spans="2:10" ht="24.75" hidden="1" customHeight="1" x14ac:dyDescent="0.25">
      <c r="B509" s="490" t="s">
        <v>194</v>
      </c>
      <c r="C509" s="491"/>
      <c r="D509" s="49" t="s">
        <v>265</v>
      </c>
      <c r="E509" s="49" t="s">
        <v>177</v>
      </c>
      <c r="F509" s="286" t="s">
        <v>327</v>
      </c>
      <c r="G509" s="287"/>
      <c r="H509" s="49" t="s">
        <v>328</v>
      </c>
      <c r="I509" s="62">
        <v>0</v>
      </c>
      <c r="J509" s="55">
        <v>0</v>
      </c>
    </row>
    <row r="510" spans="2:10" x14ac:dyDescent="0.25">
      <c r="B510" s="493" t="s">
        <v>274</v>
      </c>
      <c r="C510" s="494"/>
      <c r="D510" s="82" t="s">
        <v>265</v>
      </c>
      <c r="E510" s="124" t="s">
        <v>187</v>
      </c>
      <c r="F510" s="492"/>
      <c r="G510" s="465"/>
      <c r="H510" s="120"/>
      <c r="I510" s="76">
        <f>I511+I517+I520</f>
        <v>17413346.52</v>
      </c>
      <c r="J510" s="76">
        <f>J511+J517+J520</f>
        <v>18436447.170000002</v>
      </c>
    </row>
    <row r="511" spans="2:10" x14ac:dyDescent="0.25">
      <c r="B511" s="488" t="s">
        <v>275</v>
      </c>
      <c r="C511" s="489"/>
      <c r="D511" s="83" t="s">
        <v>265</v>
      </c>
      <c r="E511" s="83" t="s">
        <v>187</v>
      </c>
      <c r="F511" s="296" t="s">
        <v>289</v>
      </c>
      <c r="G511" s="296"/>
      <c r="H511" s="83"/>
      <c r="I511" s="69">
        <f t="shared" ref="I511:J511" si="184">I512+I514</f>
        <v>2022000</v>
      </c>
      <c r="J511" s="69">
        <f t="shared" si="184"/>
        <v>2022000</v>
      </c>
    </row>
    <row r="512" spans="2:10" ht="24.75" customHeight="1" x14ac:dyDescent="0.25">
      <c r="B512" s="488" t="s">
        <v>194</v>
      </c>
      <c r="C512" s="489"/>
      <c r="D512" s="83" t="s">
        <v>265</v>
      </c>
      <c r="E512" s="83" t="s">
        <v>187</v>
      </c>
      <c r="F512" s="296" t="s">
        <v>289</v>
      </c>
      <c r="G512" s="296"/>
      <c r="H512" s="83" t="s">
        <v>321</v>
      </c>
      <c r="I512" s="69">
        <f t="shared" ref="I512:J512" si="185">I513</f>
        <v>2000000</v>
      </c>
      <c r="J512" s="70">
        <f t="shared" si="185"/>
        <v>2000000</v>
      </c>
    </row>
    <row r="513" spans="2:10" ht="24.75" customHeight="1" x14ac:dyDescent="0.25">
      <c r="B513" s="490" t="s">
        <v>195</v>
      </c>
      <c r="C513" s="491"/>
      <c r="D513" s="49" t="s">
        <v>265</v>
      </c>
      <c r="E513" s="49" t="s">
        <v>187</v>
      </c>
      <c r="F513" s="294" t="s">
        <v>289</v>
      </c>
      <c r="G513" s="294"/>
      <c r="H513" s="49" t="s">
        <v>322</v>
      </c>
      <c r="I513" s="62">
        <v>2000000</v>
      </c>
      <c r="J513" s="55">
        <v>2000000</v>
      </c>
    </row>
    <row r="514" spans="2:10" x14ac:dyDescent="0.25">
      <c r="B514" s="488" t="s">
        <v>276</v>
      </c>
      <c r="C514" s="489"/>
      <c r="D514" s="83" t="s">
        <v>265</v>
      </c>
      <c r="E514" s="83" t="s">
        <v>187</v>
      </c>
      <c r="F514" s="296" t="s">
        <v>289</v>
      </c>
      <c r="G514" s="296"/>
      <c r="H514" s="83" t="s">
        <v>323</v>
      </c>
      <c r="I514" s="69">
        <f t="shared" ref="I514:J514" si="186">I515+I516</f>
        <v>22000</v>
      </c>
      <c r="J514" s="69">
        <f t="shared" si="186"/>
        <v>22000</v>
      </c>
    </row>
    <row r="515" spans="2:10" x14ac:dyDescent="0.25">
      <c r="B515" s="490" t="s">
        <v>197</v>
      </c>
      <c r="C515" s="491"/>
      <c r="D515" s="49" t="s">
        <v>265</v>
      </c>
      <c r="E515" s="49" t="s">
        <v>187</v>
      </c>
      <c r="F515" s="294" t="s">
        <v>289</v>
      </c>
      <c r="G515" s="294"/>
      <c r="H515" s="49" t="s">
        <v>324</v>
      </c>
      <c r="I515" s="62">
        <v>20000</v>
      </c>
      <c r="J515" s="55">
        <v>20000</v>
      </c>
    </row>
    <row r="516" spans="2:10" x14ac:dyDescent="0.25">
      <c r="B516" s="490" t="s">
        <v>255</v>
      </c>
      <c r="C516" s="491"/>
      <c r="D516" s="49" t="s">
        <v>265</v>
      </c>
      <c r="E516" s="49" t="s">
        <v>187</v>
      </c>
      <c r="F516" s="294" t="s">
        <v>289</v>
      </c>
      <c r="G516" s="294"/>
      <c r="H516" s="49" t="s">
        <v>325</v>
      </c>
      <c r="I516" s="62">
        <v>2000</v>
      </c>
      <c r="J516" s="55">
        <v>2000</v>
      </c>
    </row>
    <row r="517" spans="2:10" x14ac:dyDescent="0.25">
      <c r="B517" s="488" t="s">
        <v>279</v>
      </c>
      <c r="C517" s="489"/>
      <c r="D517" s="83" t="s">
        <v>265</v>
      </c>
      <c r="E517" s="83" t="s">
        <v>187</v>
      </c>
      <c r="F517" s="296" t="s">
        <v>288</v>
      </c>
      <c r="G517" s="296"/>
      <c r="H517" s="83"/>
      <c r="I517" s="69">
        <f t="shared" ref="I517:J518" si="187">I518</f>
        <v>250000</v>
      </c>
      <c r="J517" s="69">
        <f t="shared" si="187"/>
        <v>250000</v>
      </c>
    </row>
    <row r="518" spans="2:10" ht="24.75" customHeight="1" x14ac:dyDescent="0.25">
      <c r="B518" s="488" t="s">
        <v>194</v>
      </c>
      <c r="C518" s="489"/>
      <c r="D518" s="83" t="s">
        <v>265</v>
      </c>
      <c r="E518" s="83" t="s">
        <v>187</v>
      </c>
      <c r="F518" s="296" t="s">
        <v>288</v>
      </c>
      <c r="G518" s="296"/>
      <c r="H518" s="83" t="s">
        <v>321</v>
      </c>
      <c r="I518" s="69">
        <f t="shared" si="187"/>
        <v>250000</v>
      </c>
      <c r="J518" s="69">
        <f t="shared" si="187"/>
        <v>250000</v>
      </c>
    </row>
    <row r="519" spans="2:10" ht="24.75" customHeight="1" x14ac:dyDescent="0.25">
      <c r="B519" s="490" t="s">
        <v>195</v>
      </c>
      <c r="C519" s="491"/>
      <c r="D519" s="49" t="s">
        <v>265</v>
      </c>
      <c r="E519" s="49" t="s">
        <v>187</v>
      </c>
      <c r="F519" s="294" t="s">
        <v>288</v>
      </c>
      <c r="G519" s="294"/>
      <c r="H519" s="49" t="s">
        <v>322</v>
      </c>
      <c r="I519" s="62">
        <v>250000</v>
      </c>
      <c r="J519" s="55">
        <v>250000</v>
      </c>
    </row>
    <row r="520" spans="2:10" x14ac:dyDescent="0.25">
      <c r="B520" s="488" t="s">
        <v>280</v>
      </c>
      <c r="C520" s="489"/>
      <c r="D520" s="83" t="s">
        <v>265</v>
      </c>
      <c r="E520" s="83" t="s">
        <v>187</v>
      </c>
      <c r="F520" s="296" t="s">
        <v>287</v>
      </c>
      <c r="G520" s="296"/>
      <c r="H520" s="83"/>
      <c r="I520" s="69">
        <f>I521</f>
        <v>15141346.52</v>
      </c>
      <c r="J520" s="69">
        <f>J521</f>
        <v>16164447.17</v>
      </c>
    </row>
    <row r="521" spans="2:10" ht="24.75" customHeight="1" x14ac:dyDescent="0.25">
      <c r="B521" s="488" t="s">
        <v>194</v>
      </c>
      <c r="C521" s="489"/>
      <c r="D521" s="83" t="s">
        <v>265</v>
      </c>
      <c r="E521" s="83" t="s">
        <v>187</v>
      </c>
      <c r="F521" s="296" t="s">
        <v>287</v>
      </c>
      <c r="G521" s="296"/>
      <c r="H521" s="83" t="s">
        <v>321</v>
      </c>
      <c r="I521" s="69">
        <f t="shared" ref="I521:J521" si="188">I522</f>
        <v>15141346.52</v>
      </c>
      <c r="J521" s="70">
        <f t="shared" si="188"/>
        <v>16164447.17</v>
      </c>
    </row>
    <row r="522" spans="2:10" ht="24.75" customHeight="1" x14ac:dyDescent="0.25">
      <c r="B522" s="274" t="s">
        <v>195</v>
      </c>
      <c r="C522" s="275"/>
      <c r="D522" s="49" t="s">
        <v>265</v>
      </c>
      <c r="E522" s="49" t="s">
        <v>187</v>
      </c>
      <c r="F522" s="294" t="s">
        <v>287</v>
      </c>
      <c r="G522" s="294"/>
      <c r="H522" s="49" t="s">
        <v>322</v>
      </c>
      <c r="I522" s="59">
        <v>15141346.52</v>
      </c>
      <c r="J522" s="55">
        <v>16164447.17</v>
      </c>
    </row>
    <row r="523" spans="2:10" x14ac:dyDescent="0.25">
      <c r="B523" s="321" t="s">
        <v>290</v>
      </c>
      <c r="C523" s="311"/>
      <c r="D523" s="90" t="s">
        <v>241</v>
      </c>
      <c r="E523" s="131"/>
      <c r="F523" s="478"/>
      <c r="G523" s="478"/>
      <c r="H523" s="90"/>
      <c r="I523" s="94">
        <f t="shared" ref="I523:J523" si="189">I524</f>
        <v>7919980.6200000001</v>
      </c>
      <c r="J523" s="94">
        <f t="shared" si="189"/>
        <v>7919980.6200000001</v>
      </c>
    </row>
    <row r="524" spans="2:10" x14ac:dyDescent="0.25">
      <c r="B524" s="497" t="s">
        <v>291</v>
      </c>
      <c r="C524" s="369"/>
      <c r="D524" s="50" t="s">
        <v>241</v>
      </c>
      <c r="E524" s="134" t="s">
        <v>176</v>
      </c>
      <c r="F524" s="391"/>
      <c r="G524" s="391"/>
      <c r="H524" s="50"/>
      <c r="I524" s="63">
        <f>I525</f>
        <v>7919980.6200000001</v>
      </c>
      <c r="J524" s="63">
        <f>J525</f>
        <v>7919980.6200000001</v>
      </c>
    </row>
    <row r="525" spans="2:10" ht="24.75" customHeight="1" x14ac:dyDescent="0.25">
      <c r="B525" s="272" t="s">
        <v>292</v>
      </c>
      <c r="C525" s="273"/>
      <c r="D525" s="83" t="s">
        <v>241</v>
      </c>
      <c r="E525" s="125" t="s">
        <v>176</v>
      </c>
      <c r="F525" s="296" t="s">
        <v>294</v>
      </c>
      <c r="G525" s="296"/>
      <c r="H525" s="83"/>
      <c r="I525" s="69">
        <f>I526+I528</f>
        <v>7919980.6200000001</v>
      </c>
      <c r="J525" s="69">
        <f>J526+J528</f>
        <v>7919980.6200000001</v>
      </c>
    </row>
    <row r="526" spans="2:10" ht="60.75" customHeight="1" x14ac:dyDescent="0.25">
      <c r="B526" s="500" t="s">
        <v>180</v>
      </c>
      <c r="C526" s="501"/>
      <c r="D526" s="83" t="s">
        <v>241</v>
      </c>
      <c r="E526" s="125" t="s">
        <v>176</v>
      </c>
      <c r="F526" s="296" t="s">
        <v>294</v>
      </c>
      <c r="G526" s="296"/>
      <c r="H526" s="83" t="s">
        <v>319</v>
      </c>
      <c r="I526" s="69">
        <f t="shared" ref="I526" si="190">I527</f>
        <v>6129452.0700000003</v>
      </c>
      <c r="J526" s="69">
        <f t="shared" ref="J526" si="191">J527</f>
        <v>6129452.0700000003</v>
      </c>
    </row>
    <row r="527" spans="2:10" x14ac:dyDescent="0.25">
      <c r="B527" s="324" t="s">
        <v>293</v>
      </c>
      <c r="C527" s="325"/>
      <c r="D527" s="49" t="s">
        <v>241</v>
      </c>
      <c r="E527" s="126" t="s">
        <v>176</v>
      </c>
      <c r="F527" s="294" t="s">
        <v>294</v>
      </c>
      <c r="G527" s="294"/>
      <c r="H527" s="49" t="s">
        <v>329</v>
      </c>
      <c r="I527" s="59">
        <v>6129452.0700000003</v>
      </c>
      <c r="J527" s="55">
        <v>6129452.0700000003</v>
      </c>
    </row>
    <row r="528" spans="2:10" ht="24.75" customHeight="1" x14ac:dyDescent="0.25">
      <c r="B528" s="272" t="s">
        <v>194</v>
      </c>
      <c r="C528" s="273"/>
      <c r="D528" s="83" t="s">
        <v>241</v>
      </c>
      <c r="E528" s="125" t="s">
        <v>176</v>
      </c>
      <c r="F528" s="296" t="s">
        <v>294</v>
      </c>
      <c r="G528" s="296"/>
      <c r="H528" s="83" t="s">
        <v>321</v>
      </c>
      <c r="I528" s="69">
        <f t="shared" ref="I528" si="192">I529</f>
        <v>1790528.55</v>
      </c>
      <c r="J528" s="69">
        <f t="shared" ref="J528" si="193">J529</f>
        <v>1790528.55</v>
      </c>
    </row>
    <row r="529" spans="2:10" ht="24.75" customHeight="1" x14ac:dyDescent="0.25">
      <c r="B529" s="274" t="s">
        <v>195</v>
      </c>
      <c r="C529" s="275"/>
      <c r="D529" s="49" t="s">
        <v>241</v>
      </c>
      <c r="E529" s="126" t="s">
        <v>176</v>
      </c>
      <c r="F529" s="294" t="s">
        <v>294</v>
      </c>
      <c r="G529" s="294"/>
      <c r="H529" s="49" t="s">
        <v>322</v>
      </c>
      <c r="I529" s="59">
        <v>1790528.55</v>
      </c>
      <c r="J529" s="55">
        <v>1790528.55</v>
      </c>
    </row>
    <row r="530" spans="2:10" x14ac:dyDescent="0.25">
      <c r="B530" s="502" t="s">
        <v>301</v>
      </c>
      <c r="C530" s="323"/>
      <c r="D530" s="90" t="s">
        <v>227</v>
      </c>
      <c r="E530" s="135"/>
      <c r="F530" s="477"/>
      <c r="G530" s="477"/>
      <c r="H530" s="90"/>
      <c r="I530" s="94">
        <f>I531</f>
        <v>300000</v>
      </c>
      <c r="J530" s="94">
        <f>J531</f>
        <v>300000</v>
      </c>
    </row>
    <row r="531" spans="2:10" x14ac:dyDescent="0.25">
      <c r="B531" s="503" t="s">
        <v>302</v>
      </c>
      <c r="C531" s="504"/>
      <c r="D531" s="86" t="s">
        <v>227</v>
      </c>
      <c r="E531" s="125" t="s">
        <v>176</v>
      </c>
      <c r="F531" s="296" t="s">
        <v>306</v>
      </c>
      <c r="G531" s="296"/>
      <c r="H531" s="86"/>
      <c r="I531" s="88">
        <f t="shared" ref="I531:I532" si="194">I532</f>
        <v>300000</v>
      </c>
      <c r="J531" s="88">
        <f t="shared" ref="J531:J532" si="195">J532</f>
        <v>300000</v>
      </c>
    </row>
    <row r="532" spans="2:10" x14ac:dyDescent="0.25">
      <c r="B532" s="500" t="s">
        <v>303</v>
      </c>
      <c r="C532" s="501"/>
      <c r="D532" s="83" t="s">
        <v>227</v>
      </c>
      <c r="E532" s="125" t="s">
        <v>176</v>
      </c>
      <c r="F532" s="296" t="s">
        <v>306</v>
      </c>
      <c r="G532" s="296"/>
      <c r="H532" s="83"/>
      <c r="I532" s="69">
        <f t="shared" si="194"/>
        <v>300000</v>
      </c>
      <c r="J532" s="69">
        <f t="shared" si="195"/>
        <v>300000</v>
      </c>
    </row>
    <row r="533" spans="2:10" x14ac:dyDescent="0.25">
      <c r="B533" s="272" t="s">
        <v>304</v>
      </c>
      <c r="C533" s="273"/>
      <c r="D533" s="83" t="s">
        <v>227</v>
      </c>
      <c r="E533" s="125" t="s">
        <v>176</v>
      </c>
      <c r="F533" s="296" t="s">
        <v>306</v>
      </c>
      <c r="G533" s="296"/>
      <c r="H533" s="83" t="s">
        <v>330</v>
      </c>
      <c r="I533" s="69">
        <f>I534</f>
        <v>300000</v>
      </c>
      <c r="J533" s="69">
        <f>J534</f>
        <v>300000</v>
      </c>
    </row>
    <row r="534" spans="2:10" ht="14.25" customHeight="1" x14ac:dyDescent="0.25">
      <c r="B534" s="324" t="s">
        <v>305</v>
      </c>
      <c r="C534" s="325"/>
      <c r="D534" s="49" t="s">
        <v>227</v>
      </c>
      <c r="E534" s="126" t="s">
        <v>176</v>
      </c>
      <c r="F534" s="294" t="s">
        <v>306</v>
      </c>
      <c r="G534" s="294"/>
      <c r="H534" s="49" t="s">
        <v>331</v>
      </c>
      <c r="I534" s="62">
        <v>300000</v>
      </c>
      <c r="J534" s="55">
        <v>300000</v>
      </c>
    </row>
    <row r="535" spans="2:10" ht="24.75" customHeight="1" x14ac:dyDescent="0.25">
      <c r="B535" s="498" t="s">
        <v>307</v>
      </c>
      <c r="C535" s="499"/>
      <c r="D535" s="90" t="s">
        <v>212</v>
      </c>
      <c r="E535" s="131"/>
      <c r="F535" s="478"/>
      <c r="G535" s="478"/>
      <c r="H535" s="90"/>
      <c r="I535" s="94">
        <f t="shared" ref="I535:I537" si="196">I536</f>
        <v>1180000</v>
      </c>
      <c r="J535" s="94">
        <f t="shared" ref="J535:J537" si="197">J536</f>
        <v>1042410</v>
      </c>
    </row>
    <row r="536" spans="2:10" ht="24.75" customHeight="1" x14ac:dyDescent="0.25">
      <c r="B536" s="500" t="s">
        <v>308</v>
      </c>
      <c r="C536" s="501"/>
      <c r="D536" s="83" t="s">
        <v>212</v>
      </c>
      <c r="E536" s="125" t="s">
        <v>176</v>
      </c>
      <c r="F536" s="296" t="s">
        <v>311</v>
      </c>
      <c r="G536" s="296"/>
      <c r="H536" s="83"/>
      <c r="I536" s="69">
        <f t="shared" si="196"/>
        <v>1180000</v>
      </c>
      <c r="J536" s="69">
        <f t="shared" si="197"/>
        <v>1042410</v>
      </c>
    </row>
    <row r="537" spans="2:10" ht="24.75" customHeight="1" x14ac:dyDescent="0.25">
      <c r="B537" s="500" t="s">
        <v>309</v>
      </c>
      <c r="C537" s="501"/>
      <c r="D537" s="83" t="s">
        <v>212</v>
      </c>
      <c r="E537" s="125" t="s">
        <v>176</v>
      </c>
      <c r="F537" s="296" t="s">
        <v>311</v>
      </c>
      <c r="G537" s="296"/>
      <c r="H537" s="83" t="s">
        <v>332</v>
      </c>
      <c r="I537" s="69">
        <f t="shared" si="196"/>
        <v>1180000</v>
      </c>
      <c r="J537" s="69">
        <f t="shared" si="197"/>
        <v>1042410</v>
      </c>
    </row>
    <row r="538" spans="2:10" ht="24.75" customHeight="1" x14ac:dyDescent="0.25">
      <c r="B538" s="324" t="s">
        <v>310</v>
      </c>
      <c r="C538" s="325"/>
      <c r="D538" s="49" t="s">
        <v>212</v>
      </c>
      <c r="E538" s="126" t="s">
        <v>176</v>
      </c>
      <c r="F538" s="294" t="s">
        <v>311</v>
      </c>
      <c r="G538" s="294"/>
      <c r="H538" s="49" t="s">
        <v>333</v>
      </c>
      <c r="I538" s="62">
        <v>1180000</v>
      </c>
      <c r="J538" s="55">
        <v>1042410</v>
      </c>
    </row>
    <row r="539" spans="2:10" x14ac:dyDescent="0.25">
      <c r="B539" s="382" t="s">
        <v>312</v>
      </c>
      <c r="C539" s="384"/>
      <c r="D539" s="50"/>
      <c r="E539" s="136"/>
      <c r="F539" s="391"/>
      <c r="G539" s="391"/>
      <c r="H539" s="50"/>
      <c r="I539" s="63">
        <f>I420+I453+I460+I473+I492+I523+I530+I535</f>
        <v>67633504.340000004</v>
      </c>
      <c r="J539" s="63">
        <f>J420+J453+J460+J473+J492+J523+J530+J535</f>
        <v>55432550</v>
      </c>
    </row>
    <row r="540" spans="2:10" ht="9.75" customHeight="1" x14ac:dyDescent="0.25"/>
    <row r="541" spans="2:10" x14ac:dyDescent="0.25">
      <c r="B541" s="143" t="s">
        <v>334</v>
      </c>
    </row>
    <row r="542" spans="2:10" x14ac:dyDescent="0.25">
      <c r="B542" s="23" t="s">
        <v>414</v>
      </c>
    </row>
    <row r="543" spans="2:10" x14ac:dyDescent="0.25">
      <c r="B543" s="23" t="s">
        <v>27</v>
      </c>
    </row>
    <row r="544" spans="2:10" x14ac:dyDescent="0.25">
      <c r="B544" s="23" t="s">
        <v>445</v>
      </c>
    </row>
    <row r="545" spans="2:10" ht="36.75" customHeight="1" x14ac:dyDescent="0.25">
      <c r="B545" s="344" t="s">
        <v>335</v>
      </c>
      <c r="C545" s="344"/>
      <c r="D545" s="344"/>
      <c r="E545" s="344"/>
      <c r="F545" s="344"/>
      <c r="G545" s="344"/>
      <c r="H545" s="344"/>
      <c r="I545" s="344"/>
      <c r="J545" s="344"/>
    </row>
    <row r="546" spans="2:10" ht="12.75" customHeight="1" x14ac:dyDescent="0.25">
      <c r="J546" s="144" t="s">
        <v>28</v>
      </c>
    </row>
    <row r="547" spans="2:10" ht="24.75" customHeight="1" x14ac:dyDescent="0.25">
      <c r="B547" s="505" t="s">
        <v>336</v>
      </c>
      <c r="C547" s="505"/>
      <c r="D547" s="505"/>
      <c r="E547" s="505"/>
      <c r="F547" s="505"/>
      <c r="G547" s="505"/>
      <c r="H547" s="505"/>
      <c r="I547" s="505"/>
      <c r="J547" s="505"/>
    </row>
    <row r="548" spans="2:10" ht="11.25" customHeight="1" x14ac:dyDescent="0.25">
      <c r="B548" s="181"/>
      <c r="C548" s="181"/>
      <c r="D548" s="181"/>
      <c r="E548" s="181"/>
      <c r="F548" s="181"/>
      <c r="G548" s="181"/>
      <c r="H548" s="181"/>
      <c r="I548" s="181"/>
      <c r="J548" s="233" t="s">
        <v>313</v>
      </c>
    </row>
    <row r="549" spans="2:10" ht="23.25" x14ac:dyDescent="0.25">
      <c r="B549" s="495" t="s">
        <v>173</v>
      </c>
      <c r="C549" s="496"/>
      <c r="D549" s="152" t="s">
        <v>32</v>
      </c>
      <c r="E549" s="153" t="s">
        <v>170</v>
      </c>
      <c r="F549" s="153" t="s">
        <v>171</v>
      </c>
      <c r="G549" s="506" t="s">
        <v>172</v>
      </c>
      <c r="H549" s="507"/>
      <c r="I549" s="153" t="s">
        <v>169</v>
      </c>
      <c r="J549" s="154" t="s">
        <v>35</v>
      </c>
    </row>
    <row r="550" spans="2:10" x14ac:dyDescent="0.25">
      <c r="B550" s="472" t="s">
        <v>174</v>
      </c>
      <c r="C550" s="473"/>
      <c r="D550" s="102"/>
      <c r="E550" s="150" t="s">
        <v>176</v>
      </c>
      <c r="F550" s="150"/>
      <c r="G550" s="340"/>
      <c r="H550" s="341"/>
      <c r="I550" s="97"/>
      <c r="J550" s="97">
        <f t="shared" ref="J550" si="198">J551+J557+J563+J579+J582+J586</f>
        <v>15273799.6</v>
      </c>
    </row>
    <row r="551" spans="2:10" ht="36.75" customHeight="1" x14ac:dyDescent="0.25">
      <c r="B551" s="317" t="s">
        <v>175</v>
      </c>
      <c r="C551" s="318"/>
      <c r="D551" s="82" t="s">
        <v>122</v>
      </c>
      <c r="E551" s="151" t="s">
        <v>176</v>
      </c>
      <c r="F551" s="151" t="s">
        <v>177</v>
      </c>
      <c r="G551" s="338"/>
      <c r="H551" s="339"/>
      <c r="I551" s="85"/>
      <c r="J551" s="85">
        <f t="shared" ref="J551:J552" si="199">J552</f>
        <v>1138595</v>
      </c>
    </row>
    <row r="552" spans="2:10" ht="21" customHeight="1" x14ac:dyDescent="0.25">
      <c r="B552" s="272" t="s">
        <v>178</v>
      </c>
      <c r="C552" s="273"/>
      <c r="D552" s="83" t="s">
        <v>122</v>
      </c>
      <c r="E552" s="148" t="s">
        <v>176</v>
      </c>
      <c r="F552" s="148" t="s">
        <v>177</v>
      </c>
      <c r="G552" s="336"/>
      <c r="H552" s="337"/>
      <c r="I552" s="114"/>
      <c r="J552" s="114">
        <f t="shared" si="199"/>
        <v>1138595</v>
      </c>
    </row>
    <row r="553" spans="2:10" ht="46.5" customHeight="1" x14ac:dyDescent="0.25">
      <c r="B553" s="272" t="s">
        <v>180</v>
      </c>
      <c r="C553" s="273"/>
      <c r="D553" s="83" t="s">
        <v>122</v>
      </c>
      <c r="E553" s="148" t="s">
        <v>176</v>
      </c>
      <c r="F553" s="148" t="s">
        <v>177</v>
      </c>
      <c r="G553" s="336"/>
      <c r="H553" s="337"/>
      <c r="I553" s="147">
        <v>100</v>
      </c>
      <c r="J553" s="114">
        <f t="shared" ref="J553" si="200">J554+J555+J556</f>
        <v>1138595</v>
      </c>
    </row>
    <row r="554" spans="2:10" ht="24.75" customHeight="1" x14ac:dyDescent="0.25">
      <c r="B554" s="274" t="s">
        <v>181</v>
      </c>
      <c r="C554" s="275"/>
      <c r="D554" s="49" t="s">
        <v>122</v>
      </c>
      <c r="E554" s="149" t="s">
        <v>176</v>
      </c>
      <c r="F554" s="149" t="s">
        <v>177</v>
      </c>
      <c r="G554" s="285" t="s">
        <v>179</v>
      </c>
      <c r="H554" s="287"/>
      <c r="I554" s="54">
        <v>120</v>
      </c>
      <c r="J554" s="55">
        <f>J188</f>
        <v>987685</v>
      </c>
    </row>
    <row r="555" spans="2:10" ht="24.75" customHeight="1" x14ac:dyDescent="0.25">
      <c r="B555" s="274" t="s">
        <v>183</v>
      </c>
      <c r="C555" s="275"/>
      <c r="D555" s="49" t="s">
        <v>122</v>
      </c>
      <c r="E555" s="149" t="s">
        <v>176</v>
      </c>
      <c r="F555" s="149" t="s">
        <v>177</v>
      </c>
      <c r="G555" s="285" t="s">
        <v>182</v>
      </c>
      <c r="H555" s="287"/>
      <c r="I555" s="54">
        <v>120</v>
      </c>
      <c r="J555" s="55">
        <f>J189</f>
        <v>149400</v>
      </c>
    </row>
    <row r="556" spans="2:10" ht="24.75" customHeight="1" x14ac:dyDescent="0.25">
      <c r="B556" s="274" t="s">
        <v>184</v>
      </c>
      <c r="C556" s="275"/>
      <c r="D556" s="49" t="s">
        <v>122</v>
      </c>
      <c r="E556" s="149" t="s">
        <v>176</v>
      </c>
      <c r="F556" s="149" t="s">
        <v>177</v>
      </c>
      <c r="G556" s="285" t="s">
        <v>182</v>
      </c>
      <c r="H556" s="287"/>
      <c r="I556" s="54">
        <v>120</v>
      </c>
      <c r="J556" s="55">
        <f>J190</f>
        <v>1510</v>
      </c>
    </row>
    <row r="557" spans="2:10" ht="48.75" customHeight="1" x14ac:dyDescent="0.25">
      <c r="B557" s="317" t="s">
        <v>186</v>
      </c>
      <c r="C557" s="318"/>
      <c r="D557" s="82" t="s">
        <v>122</v>
      </c>
      <c r="E557" s="151" t="s">
        <v>187</v>
      </c>
      <c r="F557" s="151"/>
      <c r="G557" s="338"/>
      <c r="H557" s="339"/>
      <c r="I557" s="85"/>
      <c r="J557" s="85">
        <f t="shared" ref="J557:J558" si="201">J558</f>
        <v>1035042</v>
      </c>
    </row>
    <row r="558" spans="2:10" ht="24.75" customHeight="1" x14ac:dyDescent="0.25">
      <c r="B558" s="272" t="s">
        <v>188</v>
      </c>
      <c r="C558" s="273"/>
      <c r="D558" s="83" t="s">
        <v>122</v>
      </c>
      <c r="E558" s="148" t="s">
        <v>176</v>
      </c>
      <c r="F558" s="148" t="s">
        <v>187</v>
      </c>
      <c r="G558" s="336"/>
      <c r="H558" s="337"/>
      <c r="I558" s="114"/>
      <c r="J558" s="114">
        <f t="shared" si="201"/>
        <v>1035042</v>
      </c>
    </row>
    <row r="559" spans="2:10" ht="47.25" customHeight="1" x14ac:dyDescent="0.25">
      <c r="B559" s="272" t="s">
        <v>180</v>
      </c>
      <c r="C559" s="273"/>
      <c r="D559" s="83" t="s">
        <v>122</v>
      </c>
      <c r="E559" s="148" t="s">
        <v>176</v>
      </c>
      <c r="F559" s="148" t="s">
        <v>187</v>
      </c>
      <c r="G559" s="336"/>
      <c r="H559" s="337"/>
      <c r="I559" s="147">
        <v>100</v>
      </c>
      <c r="J559" s="114">
        <f t="shared" ref="J559" si="202">J560+J561+J562</f>
        <v>1035042</v>
      </c>
    </row>
    <row r="560" spans="2:10" ht="24.75" customHeight="1" x14ac:dyDescent="0.25">
      <c r="B560" s="274" t="s">
        <v>181</v>
      </c>
      <c r="C560" s="275"/>
      <c r="D560" s="49" t="s">
        <v>122</v>
      </c>
      <c r="E560" s="149" t="s">
        <v>176</v>
      </c>
      <c r="F560" s="149" t="s">
        <v>187</v>
      </c>
      <c r="G560" s="285" t="s">
        <v>189</v>
      </c>
      <c r="H560" s="287"/>
      <c r="I560" s="54">
        <v>120</v>
      </c>
      <c r="J560" s="55">
        <f>J194</f>
        <v>896657</v>
      </c>
    </row>
    <row r="561" spans="2:10" ht="24.75" customHeight="1" x14ac:dyDescent="0.25">
      <c r="B561" s="274" t="s">
        <v>183</v>
      </c>
      <c r="C561" s="275"/>
      <c r="D561" s="49" t="s">
        <v>122</v>
      </c>
      <c r="E561" s="149" t="s">
        <v>176</v>
      </c>
      <c r="F561" s="149" t="s">
        <v>187</v>
      </c>
      <c r="G561" s="285" t="s">
        <v>182</v>
      </c>
      <c r="H561" s="287"/>
      <c r="I561" s="54">
        <v>120</v>
      </c>
      <c r="J561" s="55">
        <f>J195</f>
        <v>137000</v>
      </c>
    </row>
    <row r="562" spans="2:10" ht="24.75" customHeight="1" x14ac:dyDescent="0.25">
      <c r="B562" s="274" t="s">
        <v>184</v>
      </c>
      <c r="C562" s="275"/>
      <c r="D562" s="49" t="s">
        <v>122</v>
      </c>
      <c r="E562" s="149" t="s">
        <v>176</v>
      </c>
      <c r="F562" s="149" t="s">
        <v>187</v>
      </c>
      <c r="G562" s="285" t="s">
        <v>185</v>
      </c>
      <c r="H562" s="287"/>
      <c r="I562" s="54">
        <v>120</v>
      </c>
      <c r="J562" s="55">
        <f>J196</f>
        <v>1385</v>
      </c>
    </row>
    <row r="563" spans="2:10" ht="48.75" customHeight="1" x14ac:dyDescent="0.25">
      <c r="B563" s="326" t="s">
        <v>190</v>
      </c>
      <c r="C563" s="318"/>
      <c r="D563" s="82" t="s">
        <v>122</v>
      </c>
      <c r="E563" s="151" t="s">
        <v>176</v>
      </c>
      <c r="F563" s="151" t="s">
        <v>191</v>
      </c>
      <c r="G563" s="319"/>
      <c r="H563" s="320"/>
      <c r="I563" s="155"/>
      <c r="J563" s="85">
        <f t="shared" ref="J563" si="203">J564</f>
        <v>11139449.6</v>
      </c>
    </row>
    <row r="564" spans="2:10" x14ac:dyDescent="0.25">
      <c r="B564" s="332" t="s">
        <v>192</v>
      </c>
      <c r="C564" s="333"/>
      <c r="D564" s="83" t="s">
        <v>122</v>
      </c>
      <c r="E564" s="148" t="s">
        <v>176</v>
      </c>
      <c r="F564" s="148" t="s">
        <v>191</v>
      </c>
      <c r="G564" s="342"/>
      <c r="H564" s="343"/>
      <c r="I564" s="146"/>
      <c r="J564" s="114">
        <f t="shared" ref="J564" si="204">J565+J569+J571+J576</f>
        <v>11139449.6</v>
      </c>
    </row>
    <row r="565" spans="2:10" ht="47.25" customHeight="1" x14ac:dyDescent="0.25">
      <c r="B565" s="272" t="s">
        <v>180</v>
      </c>
      <c r="C565" s="273"/>
      <c r="D565" s="83" t="s">
        <v>122</v>
      </c>
      <c r="E565" s="148" t="s">
        <v>176</v>
      </c>
      <c r="F565" s="148" t="s">
        <v>191</v>
      </c>
      <c r="G565" s="342"/>
      <c r="H565" s="343"/>
      <c r="I565" s="147">
        <v>100</v>
      </c>
      <c r="J565" s="114">
        <f t="shared" ref="J565" si="205">J566+J567+J568</f>
        <v>7629549.5999999996</v>
      </c>
    </row>
    <row r="566" spans="2:10" ht="24.75" customHeight="1" x14ac:dyDescent="0.25">
      <c r="B566" s="274" t="s">
        <v>181</v>
      </c>
      <c r="C566" s="275"/>
      <c r="D566" s="49" t="s">
        <v>122</v>
      </c>
      <c r="E566" s="149" t="s">
        <v>176</v>
      </c>
      <c r="F566" s="149" t="s">
        <v>191</v>
      </c>
      <c r="G566" s="285" t="s">
        <v>193</v>
      </c>
      <c r="H566" s="287"/>
      <c r="I566" s="156">
        <v>120</v>
      </c>
      <c r="J566" s="55">
        <f>J200</f>
        <v>7145509.5999999996</v>
      </c>
    </row>
    <row r="567" spans="2:10" ht="24.75" customHeight="1" x14ac:dyDescent="0.25">
      <c r="B567" s="274" t="s">
        <v>183</v>
      </c>
      <c r="C567" s="275"/>
      <c r="D567" s="49" t="s">
        <v>122</v>
      </c>
      <c r="E567" s="149" t="s">
        <v>176</v>
      </c>
      <c r="F567" s="149" t="s">
        <v>191</v>
      </c>
      <c r="G567" s="285" t="s">
        <v>182</v>
      </c>
      <c r="H567" s="287"/>
      <c r="I567" s="156">
        <v>120</v>
      </c>
      <c r="J567" s="55">
        <f>J201</f>
        <v>479200</v>
      </c>
    </row>
    <row r="568" spans="2:10" ht="24.75" customHeight="1" x14ac:dyDescent="0.25">
      <c r="B568" s="274" t="s">
        <v>184</v>
      </c>
      <c r="C568" s="275"/>
      <c r="D568" s="49" t="s">
        <v>122</v>
      </c>
      <c r="E568" s="149" t="s">
        <v>176</v>
      </c>
      <c r="F568" s="149" t="s">
        <v>191</v>
      </c>
      <c r="G568" s="285" t="s">
        <v>185</v>
      </c>
      <c r="H568" s="287"/>
      <c r="I568" s="156">
        <v>120</v>
      </c>
      <c r="J568" s="55">
        <f>J202</f>
        <v>4840</v>
      </c>
    </row>
    <row r="569" spans="2:10" ht="24.75" customHeight="1" x14ac:dyDescent="0.25">
      <c r="B569" s="272" t="s">
        <v>194</v>
      </c>
      <c r="C569" s="273"/>
      <c r="D569" s="83" t="s">
        <v>122</v>
      </c>
      <c r="E569" s="148" t="s">
        <v>176</v>
      </c>
      <c r="F569" s="148" t="s">
        <v>191</v>
      </c>
      <c r="G569" s="285" t="s">
        <v>193</v>
      </c>
      <c r="H569" s="287"/>
      <c r="I569" s="147">
        <v>200</v>
      </c>
      <c r="J569" s="114">
        <f t="shared" ref="J569" si="206">J570</f>
        <v>3400260</v>
      </c>
    </row>
    <row r="570" spans="2:10" ht="24.75" customHeight="1" x14ac:dyDescent="0.25">
      <c r="B570" s="274" t="s">
        <v>195</v>
      </c>
      <c r="C570" s="275"/>
      <c r="D570" s="49" t="s">
        <v>122</v>
      </c>
      <c r="E570" s="149" t="s">
        <v>176</v>
      </c>
      <c r="F570" s="149" t="s">
        <v>191</v>
      </c>
      <c r="G570" s="285" t="s">
        <v>193</v>
      </c>
      <c r="H570" s="287"/>
      <c r="I570" s="156">
        <v>240</v>
      </c>
      <c r="J570" s="55">
        <f>J204</f>
        <v>3400260</v>
      </c>
    </row>
    <row r="571" spans="2:10" x14ac:dyDescent="0.25">
      <c r="B571" s="332" t="s">
        <v>196</v>
      </c>
      <c r="C571" s="333"/>
      <c r="D571" s="83" t="s">
        <v>122</v>
      </c>
      <c r="E571" s="148" t="s">
        <v>176</v>
      </c>
      <c r="F571" s="148" t="s">
        <v>191</v>
      </c>
      <c r="G571" s="285" t="s">
        <v>193</v>
      </c>
      <c r="H571" s="287"/>
      <c r="I571" s="147">
        <v>800</v>
      </c>
      <c r="J571" s="114">
        <f>J572+J573+J574+J575</f>
        <v>109540</v>
      </c>
    </row>
    <row r="572" spans="2:10" x14ac:dyDescent="0.25">
      <c r="B572" s="327" t="s">
        <v>197</v>
      </c>
      <c r="C572" s="328"/>
      <c r="D572" s="49" t="s">
        <v>122</v>
      </c>
      <c r="E572" s="149" t="s">
        <v>176</v>
      </c>
      <c r="F572" s="149" t="s">
        <v>191</v>
      </c>
      <c r="G572" s="285" t="s">
        <v>193</v>
      </c>
      <c r="H572" s="287"/>
      <c r="I572" s="156">
        <v>830</v>
      </c>
      <c r="J572" s="55">
        <f>J206</f>
        <v>5400</v>
      </c>
    </row>
    <row r="573" spans="2:10" x14ac:dyDescent="0.25">
      <c r="B573" s="327" t="s">
        <v>198</v>
      </c>
      <c r="C573" s="328"/>
      <c r="D573" s="49" t="s">
        <v>122</v>
      </c>
      <c r="E573" s="149" t="s">
        <v>176</v>
      </c>
      <c r="F573" s="149" t="s">
        <v>191</v>
      </c>
      <c r="G573" s="285" t="s">
        <v>193</v>
      </c>
      <c r="H573" s="287"/>
      <c r="I573" s="156">
        <v>850</v>
      </c>
      <c r="J573" s="55">
        <f>J207</f>
        <v>64940</v>
      </c>
    </row>
    <row r="574" spans="2:10" ht="55.5" customHeight="1" x14ac:dyDescent="0.25">
      <c r="B574" s="334" t="s">
        <v>434</v>
      </c>
      <c r="C574" s="335"/>
      <c r="D574" s="49" t="s">
        <v>122</v>
      </c>
      <c r="E574" s="149" t="s">
        <v>176</v>
      </c>
      <c r="F574" s="149" t="s">
        <v>191</v>
      </c>
      <c r="G574" s="285" t="s">
        <v>182</v>
      </c>
      <c r="H574" s="287"/>
      <c r="I574" s="156">
        <v>830</v>
      </c>
      <c r="J574" s="55">
        <f>J208</f>
        <v>38805</v>
      </c>
    </row>
    <row r="575" spans="2:10" ht="54.75" customHeight="1" x14ac:dyDescent="0.25">
      <c r="B575" s="334" t="s">
        <v>435</v>
      </c>
      <c r="C575" s="335"/>
      <c r="D575" s="49" t="s">
        <v>122</v>
      </c>
      <c r="E575" s="149" t="s">
        <v>176</v>
      </c>
      <c r="F575" s="149" t="s">
        <v>191</v>
      </c>
      <c r="G575" s="285" t="s">
        <v>185</v>
      </c>
      <c r="H575" s="287"/>
      <c r="I575" s="156">
        <v>830</v>
      </c>
      <c r="J575" s="55">
        <f>J209</f>
        <v>395</v>
      </c>
    </row>
    <row r="576" spans="2:10" ht="48" customHeight="1" x14ac:dyDescent="0.25">
      <c r="B576" s="272" t="s">
        <v>199</v>
      </c>
      <c r="C576" s="273"/>
      <c r="D576" s="83" t="s">
        <v>122</v>
      </c>
      <c r="E576" s="148" t="s">
        <v>176</v>
      </c>
      <c r="F576" s="148" t="s">
        <v>191</v>
      </c>
      <c r="G576" s="285" t="s">
        <v>201</v>
      </c>
      <c r="H576" s="287"/>
      <c r="I576" s="147">
        <v>100</v>
      </c>
      <c r="J576" s="114">
        <f t="shared" ref="J576" si="207">J577</f>
        <v>100</v>
      </c>
    </row>
    <row r="577" spans="2:10" ht="24.75" customHeight="1" x14ac:dyDescent="0.25">
      <c r="B577" s="274" t="s">
        <v>194</v>
      </c>
      <c r="C577" s="275"/>
      <c r="D577" s="49" t="s">
        <v>122</v>
      </c>
      <c r="E577" s="149" t="s">
        <v>176</v>
      </c>
      <c r="F577" s="149" t="s">
        <v>191</v>
      </c>
      <c r="G577" s="285" t="s">
        <v>201</v>
      </c>
      <c r="H577" s="287"/>
      <c r="I577" s="156">
        <v>200</v>
      </c>
      <c r="J577" s="55">
        <f>J211</f>
        <v>100</v>
      </c>
    </row>
    <row r="578" spans="2:10" ht="24.75" customHeight="1" x14ac:dyDescent="0.25">
      <c r="B578" s="274" t="s">
        <v>200</v>
      </c>
      <c r="C578" s="275"/>
      <c r="D578" s="49" t="s">
        <v>122</v>
      </c>
      <c r="E578" s="149" t="s">
        <v>176</v>
      </c>
      <c r="F578" s="149" t="s">
        <v>191</v>
      </c>
      <c r="G578" s="285" t="s">
        <v>201</v>
      </c>
      <c r="H578" s="287"/>
      <c r="I578" s="156">
        <v>240</v>
      </c>
      <c r="J578" s="55">
        <f>J212</f>
        <v>100</v>
      </c>
    </row>
    <row r="579" spans="2:10" ht="36.75" customHeight="1" x14ac:dyDescent="0.25">
      <c r="B579" s="317" t="s">
        <v>202</v>
      </c>
      <c r="C579" s="318"/>
      <c r="D579" s="82" t="s">
        <v>122</v>
      </c>
      <c r="E579" s="151" t="s">
        <v>176</v>
      </c>
      <c r="F579" s="151" t="s">
        <v>203</v>
      </c>
      <c r="G579" s="319"/>
      <c r="H579" s="320"/>
      <c r="I579" s="85"/>
      <c r="J579" s="85">
        <f>J213</f>
        <v>460713</v>
      </c>
    </row>
    <row r="580" spans="2:10" ht="48.75" customHeight="1" x14ac:dyDescent="0.25">
      <c r="B580" s="272" t="s">
        <v>204</v>
      </c>
      <c r="C580" s="273"/>
      <c r="D580" s="83" t="s">
        <v>122</v>
      </c>
      <c r="E580" s="148" t="s">
        <v>176</v>
      </c>
      <c r="F580" s="148" t="s">
        <v>203</v>
      </c>
      <c r="G580" s="270" t="s">
        <v>205</v>
      </c>
      <c r="H580" s="271"/>
      <c r="I580" s="147">
        <v>100</v>
      </c>
      <c r="J580" s="114">
        <f t="shared" ref="J580" si="208">J581</f>
        <v>460713</v>
      </c>
    </row>
    <row r="581" spans="2:10" ht="24.75" customHeight="1" x14ac:dyDescent="0.25">
      <c r="B581" s="274" t="s">
        <v>181</v>
      </c>
      <c r="C581" s="275"/>
      <c r="D581" s="49" t="s">
        <v>122</v>
      </c>
      <c r="E581" s="149" t="s">
        <v>176</v>
      </c>
      <c r="F581" s="149" t="s">
        <v>203</v>
      </c>
      <c r="G581" s="285" t="s">
        <v>205</v>
      </c>
      <c r="H581" s="287"/>
      <c r="I581" s="156">
        <v>120</v>
      </c>
      <c r="J581" s="55">
        <f>J215</f>
        <v>460713</v>
      </c>
    </row>
    <row r="582" spans="2:10" x14ac:dyDescent="0.25">
      <c r="B582" s="312" t="s">
        <v>206</v>
      </c>
      <c r="C582" s="313"/>
      <c r="D582" s="82" t="s">
        <v>122</v>
      </c>
      <c r="E582" s="151" t="s">
        <v>176</v>
      </c>
      <c r="F582" s="151" t="s">
        <v>207</v>
      </c>
      <c r="G582" s="308" t="s">
        <v>210</v>
      </c>
      <c r="H582" s="309"/>
      <c r="I582" s="158"/>
      <c r="J582" s="85">
        <f t="shared" ref="J582:J584" si="209">J583</f>
        <v>1000000</v>
      </c>
    </row>
    <row r="583" spans="2:10" x14ac:dyDescent="0.25">
      <c r="B583" s="332" t="s">
        <v>208</v>
      </c>
      <c r="C583" s="333"/>
      <c r="D583" s="83" t="s">
        <v>122</v>
      </c>
      <c r="E583" s="148" t="s">
        <v>176</v>
      </c>
      <c r="F583" s="148" t="s">
        <v>207</v>
      </c>
      <c r="G583" s="270" t="s">
        <v>210</v>
      </c>
      <c r="H583" s="271"/>
      <c r="I583" s="147"/>
      <c r="J583" s="114">
        <f t="shared" si="209"/>
        <v>1000000</v>
      </c>
    </row>
    <row r="584" spans="2:10" x14ac:dyDescent="0.25">
      <c r="B584" s="332" t="s">
        <v>196</v>
      </c>
      <c r="C584" s="333"/>
      <c r="D584" s="83" t="s">
        <v>122</v>
      </c>
      <c r="E584" s="148" t="s">
        <v>176</v>
      </c>
      <c r="F584" s="148" t="s">
        <v>207</v>
      </c>
      <c r="G584" s="270" t="s">
        <v>210</v>
      </c>
      <c r="H584" s="271"/>
      <c r="I584" s="147">
        <v>800</v>
      </c>
      <c r="J584" s="114">
        <f t="shared" si="209"/>
        <v>1000000</v>
      </c>
    </row>
    <row r="585" spans="2:10" x14ac:dyDescent="0.25">
      <c r="B585" s="327" t="s">
        <v>209</v>
      </c>
      <c r="C585" s="328"/>
      <c r="D585" s="49" t="s">
        <v>122</v>
      </c>
      <c r="E585" s="149" t="s">
        <v>176</v>
      </c>
      <c r="F585" s="149" t="s">
        <v>207</v>
      </c>
      <c r="G585" s="285" t="s">
        <v>210</v>
      </c>
      <c r="H585" s="287"/>
      <c r="I585" s="156">
        <v>870</v>
      </c>
      <c r="J585" s="55">
        <f>J219</f>
        <v>1000000</v>
      </c>
    </row>
    <row r="586" spans="2:10" x14ac:dyDescent="0.25">
      <c r="B586" s="329" t="s">
        <v>211</v>
      </c>
      <c r="C586" s="313"/>
      <c r="D586" s="82" t="s">
        <v>122</v>
      </c>
      <c r="E586" s="151" t="s">
        <v>176</v>
      </c>
      <c r="F586" s="151" t="s">
        <v>212</v>
      </c>
      <c r="G586" s="319"/>
      <c r="H586" s="320"/>
      <c r="I586" s="159"/>
      <c r="J586" s="76">
        <f t="shared" ref="J586:J587" si="210">J587</f>
        <v>500000</v>
      </c>
    </row>
    <row r="587" spans="2:10" ht="24.75" customHeight="1" x14ac:dyDescent="0.25">
      <c r="B587" s="272" t="s">
        <v>213</v>
      </c>
      <c r="C587" s="273"/>
      <c r="D587" s="83" t="s">
        <v>122</v>
      </c>
      <c r="E587" s="148" t="s">
        <v>176</v>
      </c>
      <c r="F587" s="148" t="s">
        <v>212</v>
      </c>
      <c r="G587" s="270" t="s">
        <v>215</v>
      </c>
      <c r="H587" s="271"/>
      <c r="I587" s="160">
        <v>200</v>
      </c>
      <c r="J587" s="69">
        <f t="shared" si="210"/>
        <v>500000</v>
      </c>
    </row>
    <row r="588" spans="2:10" ht="24.75" customHeight="1" x14ac:dyDescent="0.25">
      <c r="B588" s="274" t="s">
        <v>214</v>
      </c>
      <c r="C588" s="275"/>
      <c r="D588" s="49" t="s">
        <v>122</v>
      </c>
      <c r="E588" s="149" t="s">
        <v>176</v>
      </c>
      <c r="F588" s="149" t="s">
        <v>212</v>
      </c>
      <c r="G588" s="285" t="s">
        <v>215</v>
      </c>
      <c r="H588" s="287"/>
      <c r="I588" s="161">
        <v>240</v>
      </c>
      <c r="J588" s="55">
        <f>J222</f>
        <v>500000</v>
      </c>
    </row>
    <row r="589" spans="2:10" x14ac:dyDescent="0.25">
      <c r="B589" s="310" t="s">
        <v>216</v>
      </c>
      <c r="C589" s="311"/>
      <c r="D589" s="90"/>
      <c r="E589" s="164" t="s">
        <v>177</v>
      </c>
      <c r="F589" s="164"/>
      <c r="G589" s="306"/>
      <c r="H589" s="307"/>
      <c r="I589" s="162"/>
      <c r="J589" s="94">
        <f t="shared" ref="J589:J590" si="211">J590</f>
        <v>695600</v>
      </c>
    </row>
    <row r="590" spans="2:10" x14ac:dyDescent="0.25">
      <c r="B590" s="330" t="s">
        <v>217</v>
      </c>
      <c r="C590" s="331"/>
      <c r="D590" s="83" t="s">
        <v>122</v>
      </c>
      <c r="E590" s="148" t="s">
        <v>177</v>
      </c>
      <c r="F590" s="148" t="s">
        <v>187</v>
      </c>
      <c r="G590" s="270" t="s">
        <v>220</v>
      </c>
      <c r="H590" s="271"/>
      <c r="I590" s="160"/>
      <c r="J590" s="69">
        <f t="shared" si="211"/>
        <v>695600</v>
      </c>
    </row>
    <row r="591" spans="2:10" ht="24.75" customHeight="1" x14ac:dyDescent="0.25">
      <c r="B591" s="272" t="s">
        <v>218</v>
      </c>
      <c r="C591" s="273"/>
      <c r="D591" s="83" t="s">
        <v>122</v>
      </c>
      <c r="E591" s="148" t="s">
        <v>177</v>
      </c>
      <c r="F591" s="148" t="s">
        <v>187</v>
      </c>
      <c r="G591" s="270" t="s">
        <v>220</v>
      </c>
      <c r="H591" s="271"/>
      <c r="I591" s="160"/>
      <c r="J591" s="69">
        <f t="shared" ref="J591" si="212">J592+J594</f>
        <v>695600</v>
      </c>
    </row>
    <row r="592" spans="2:10" ht="47.25" customHeight="1" x14ac:dyDescent="0.25">
      <c r="B592" s="272" t="s">
        <v>180</v>
      </c>
      <c r="C592" s="273"/>
      <c r="D592" s="83" t="s">
        <v>122</v>
      </c>
      <c r="E592" s="148" t="s">
        <v>177</v>
      </c>
      <c r="F592" s="148" t="s">
        <v>187</v>
      </c>
      <c r="G592" s="270" t="s">
        <v>220</v>
      </c>
      <c r="H592" s="271"/>
      <c r="I592" s="160">
        <v>100</v>
      </c>
      <c r="J592" s="69">
        <f t="shared" ref="J592" si="213">J593</f>
        <v>660900</v>
      </c>
    </row>
    <row r="593" spans="2:10" ht="24.75" customHeight="1" x14ac:dyDescent="0.25">
      <c r="B593" s="274" t="s">
        <v>181</v>
      </c>
      <c r="C593" s="275"/>
      <c r="D593" s="49" t="s">
        <v>122</v>
      </c>
      <c r="E593" s="149" t="s">
        <v>177</v>
      </c>
      <c r="F593" s="149" t="s">
        <v>187</v>
      </c>
      <c r="G593" s="285" t="s">
        <v>220</v>
      </c>
      <c r="H593" s="287"/>
      <c r="I593" s="161">
        <v>120</v>
      </c>
      <c r="J593" s="55">
        <f>J227</f>
        <v>660900</v>
      </c>
    </row>
    <row r="594" spans="2:10" ht="24.75" customHeight="1" x14ac:dyDescent="0.25">
      <c r="B594" s="272" t="s">
        <v>194</v>
      </c>
      <c r="C594" s="273"/>
      <c r="D594" s="83" t="s">
        <v>122</v>
      </c>
      <c r="E594" s="148" t="s">
        <v>177</v>
      </c>
      <c r="F594" s="148" t="s">
        <v>187</v>
      </c>
      <c r="G594" s="270" t="s">
        <v>220</v>
      </c>
      <c r="H594" s="271"/>
      <c r="I594" s="160">
        <v>200</v>
      </c>
      <c r="J594" s="69">
        <f t="shared" ref="J594" si="214">J595</f>
        <v>34700</v>
      </c>
    </row>
    <row r="595" spans="2:10" ht="24.75" customHeight="1" x14ac:dyDescent="0.25">
      <c r="B595" s="274" t="s">
        <v>219</v>
      </c>
      <c r="C595" s="275"/>
      <c r="D595" s="49" t="s">
        <v>122</v>
      </c>
      <c r="E595" s="149" t="s">
        <v>177</v>
      </c>
      <c r="F595" s="149" t="s">
        <v>187</v>
      </c>
      <c r="G595" s="285" t="s">
        <v>220</v>
      </c>
      <c r="H595" s="287"/>
      <c r="I595" s="161">
        <v>240</v>
      </c>
      <c r="J595" s="55">
        <f>J229</f>
        <v>34700</v>
      </c>
    </row>
    <row r="596" spans="2:10" ht="24.75" customHeight="1" x14ac:dyDescent="0.25">
      <c r="B596" s="322" t="s">
        <v>221</v>
      </c>
      <c r="C596" s="323"/>
      <c r="D596" s="90" t="s">
        <v>122</v>
      </c>
      <c r="E596" s="164" t="s">
        <v>187</v>
      </c>
      <c r="F596" s="164"/>
      <c r="G596" s="306"/>
      <c r="H596" s="307"/>
      <c r="I596" s="162"/>
      <c r="J596" s="97">
        <f>J597+J601+J608</f>
        <v>715895</v>
      </c>
    </row>
    <row r="597" spans="2:10" ht="36.75" customHeight="1" x14ac:dyDescent="0.25">
      <c r="B597" s="317" t="s">
        <v>222</v>
      </c>
      <c r="C597" s="318"/>
      <c r="D597" s="82" t="s">
        <v>122</v>
      </c>
      <c r="E597" s="151" t="s">
        <v>187</v>
      </c>
      <c r="F597" s="151" t="s">
        <v>224</v>
      </c>
      <c r="G597" s="308" t="s">
        <v>225</v>
      </c>
      <c r="H597" s="309"/>
      <c r="I597" s="76"/>
      <c r="J597" s="76">
        <f t="shared" ref="J597:J599" si="215">J598</f>
        <v>100000</v>
      </c>
    </row>
    <row r="598" spans="2:10" ht="45" customHeight="1" x14ac:dyDescent="0.25">
      <c r="B598" s="272" t="s">
        <v>223</v>
      </c>
      <c r="C598" s="273"/>
      <c r="D598" s="83" t="s">
        <v>122</v>
      </c>
      <c r="E598" s="148" t="s">
        <v>187</v>
      </c>
      <c r="F598" s="148" t="s">
        <v>224</v>
      </c>
      <c r="G598" s="270" t="s">
        <v>225</v>
      </c>
      <c r="H598" s="271"/>
      <c r="I598" s="69"/>
      <c r="J598" s="69">
        <f t="shared" si="215"/>
        <v>100000</v>
      </c>
    </row>
    <row r="599" spans="2:10" ht="24.75" customHeight="1" x14ac:dyDescent="0.25">
      <c r="B599" s="272" t="s">
        <v>194</v>
      </c>
      <c r="C599" s="273"/>
      <c r="D599" s="83" t="s">
        <v>122</v>
      </c>
      <c r="E599" s="148" t="s">
        <v>187</v>
      </c>
      <c r="F599" s="148" t="s">
        <v>224</v>
      </c>
      <c r="G599" s="270" t="s">
        <v>225</v>
      </c>
      <c r="H599" s="271"/>
      <c r="I599" s="160">
        <v>200</v>
      </c>
      <c r="J599" s="69">
        <f t="shared" si="215"/>
        <v>100000</v>
      </c>
    </row>
    <row r="600" spans="2:10" ht="24.75" customHeight="1" x14ac:dyDescent="0.25">
      <c r="B600" s="274" t="s">
        <v>195</v>
      </c>
      <c r="C600" s="275"/>
      <c r="D600" s="49" t="s">
        <v>122</v>
      </c>
      <c r="E600" s="149" t="s">
        <v>187</v>
      </c>
      <c r="F600" s="149" t="s">
        <v>224</v>
      </c>
      <c r="G600" s="285" t="s">
        <v>225</v>
      </c>
      <c r="H600" s="287"/>
      <c r="I600" s="59">
        <v>240</v>
      </c>
      <c r="J600" s="55">
        <f>J234</f>
        <v>100000</v>
      </c>
    </row>
    <row r="601" spans="2:10" x14ac:dyDescent="0.25">
      <c r="B601" s="329" t="s">
        <v>226</v>
      </c>
      <c r="C601" s="313"/>
      <c r="D601" s="82" t="s">
        <v>122</v>
      </c>
      <c r="E601" s="151" t="s">
        <v>187</v>
      </c>
      <c r="F601" s="151" t="s">
        <v>227</v>
      </c>
      <c r="G601" s="319"/>
      <c r="H601" s="320"/>
      <c r="I601" s="76"/>
      <c r="J601" s="76">
        <f t="shared" ref="J601" si="216">J602+J605</f>
        <v>595895</v>
      </c>
    </row>
    <row r="602" spans="2:10" x14ac:dyDescent="0.25">
      <c r="B602" s="272" t="s">
        <v>228</v>
      </c>
      <c r="C602" s="273"/>
      <c r="D602" s="83" t="s">
        <v>122</v>
      </c>
      <c r="E602" s="148" t="s">
        <v>187</v>
      </c>
      <c r="F602" s="148" t="s">
        <v>227</v>
      </c>
      <c r="G602" s="270" t="s">
        <v>231</v>
      </c>
      <c r="H602" s="271"/>
      <c r="I602" s="69"/>
      <c r="J602" s="69">
        <f t="shared" ref="J602:J603" si="217">J603</f>
        <v>250000</v>
      </c>
    </row>
    <row r="603" spans="2:10" ht="24.75" customHeight="1" x14ac:dyDescent="0.25">
      <c r="B603" s="272" t="s">
        <v>194</v>
      </c>
      <c r="C603" s="273"/>
      <c r="D603" s="83" t="s">
        <v>122</v>
      </c>
      <c r="E603" s="148" t="s">
        <v>187</v>
      </c>
      <c r="F603" s="148" t="s">
        <v>227</v>
      </c>
      <c r="G603" s="270" t="s">
        <v>231</v>
      </c>
      <c r="H603" s="271"/>
      <c r="I603" s="160">
        <v>200</v>
      </c>
      <c r="J603" s="69">
        <f t="shared" si="217"/>
        <v>250000</v>
      </c>
    </row>
    <row r="604" spans="2:10" ht="24.75" customHeight="1" x14ac:dyDescent="0.25">
      <c r="B604" s="274" t="s">
        <v>195</v>
      </c>
      <c r="C604" s="275"/>
      <c r="D604" s="49" t="s">
        <v>122</v>
      </c>
      <c r="E604" s="149" t="s">
        <v>187</v>
      </c>
      <c r="F604" s="149" t="s">
        <v>227</v>
      </c>
      <c r="G604" s="285" t="s">
        <v>231</v>
      </c>
      <c r="H604" s="287"/>
      <c r="I604" s="59">
        <v>240</v>
      </c>
      <c r="J604" s="55">
        <f>J238</f>
        <v>250000</v>
      </c>
    </row>
    <row r="605" spans="2:10" ht="71.25" customHeight="1" x14ac:dyDescent="0.25">
      <c r="B605" s="500" t="s">
        <v>229</v>
      </c>
      <c r="C605" s="501"/>
      <c r="D605" s="83" t="s">
        <v>122</v>
      </c>
      <c r="E605" s="148" t="s">
        <v>187</v>
      </c>
      <c r="F605" s="148" t="s">
        <v>227</v>
      </c>
      <c r="G605" s="270" t="s">
        <v>232</v>
      </c>
      <c r="H605" s="271"/>
      <c r="I605" s="160">
        <v>200</v>
      </c>
      <c r="J605" s="69">
        <f t="shared" ref="J605" si="218">J606+J607</f>
        <v>345895</v>
      </c>
    </row>
    <row r="606" spans="2:10" ht="72.75" customHeight="1" x14ac:dyDescent="0.25">
      <c r="B606" s="324" t="s">
        <v>229</v>
      </c>
      <c r="C606" s="325"/>
      <c r="D606" s="49" t="s">
        <v>122</v>
      </c>
      <c r="E606" s="149" t="s">
        <v>187</v>
      </c>
      <c r="F606" s="149" t="s">
        <v>227</v>
      </c>
      <c r="G606" s="285" t="s">
        <v>232</v>
      </c>
      <c r="H606" s="287"/>
      <c r="I606" s="59">
        <v>240</v>
      </c>
      <c r="J606" s="55">
        <f>J240</f>
        <v>328600</v>
      </c>
    </row>
    <row r="607" spans="2:10" ht="83.25" customHeight="1" x14ac:dyDescent="0.25">
      <c r="B607" s="324" t="s">
        <v>230</v>
      </c>
      <c r="C607" s="325"/>
      <c r="D607" s="49" t="s">
        <v>122</v>
      </c>
      <c r="E607" s="149" t="s">
        <v>187</v>
      </c>
      <c r="F607" s="149" t="s">
        <v>227</v>
      </c>
      <c r="G607" s="285" t="s">
        <v>337</v>
      </c>
      <c r="H607" s="287"/>
      <c r="I607" s="59">
        <v>240</v>
      </c>
      <c r="J607" s="55">
        <f>J241</f>
        <v>17295</v>
      </c>
    </row>
    <row r="608" spans="2:10" ht="24.75" customHeight="1" x14ac:dyDescent="0.25">
      <c r="B608" s="326" t="s">
        <v>233</v>
      </c>
      <c r="C608" s="318"/>
      <c r="D608" s="82" t="s">
        <v>122</v>
      </c>
      <c r="E608" s="151" t="s">
        <v>187</v>
      </c>
      <c r="F608" s="151" t="s">
        <v>235</v>
      </c>
      <c r="G608" s="308" t="s">
        <v>236</v>
      </c>
      <c r="H608" s="309"/>
      <c r="I608" s="76"/>
      <c r="J608" s="76">
        <f t="shared" ref="J608:J610" si="219">J609</f>
        <v>20000</v>
      </c>
    </row>
    <row r="609" spans="2:10" ht="24.75" customHeight="1" x14ac:dyDescent="0.25">
      <c r="B609" s="272" t="s">
        <v>234</v>
      </c>
      <c r="C609" s="273"/>
      <c r="D609" s="83" t="s">
        <v>122</v>
      </c>
      <c r="E609" s="148" t="s">
        <v>187</v>
      </c>
      <c r="F609" s="148" t="s">
        <v>235</v>
      </c>
      <c r="G609" s="270" t="s">
        <v>236</v>
      </c>
      <c r="H609" s="271"/>
      <c r="I609" s="69"/>
      <c r="J609" s="69">
        <f t="shared" si="219"/>
        <v>20000</v>
      </c>
    </row>
    <row r="610" spans="2:10" ht="24.75" customHeight="1" x14ac:dyDescent="0.25">
      <c r="B610" s="272" t="s">
        <v>194</v>
      </c>
      <c r="C610" s="273"/>
      <c r="D610" s="83" t="s">
        <v>122</v>
      </c>
      <c r="E610" s="148" t="s">
        <v>187</v>
      </c>
      <c r="F610" s="148" t="s">
        <v>235</v>
      </c>
      <c r="G610" s="270" t="s">
        <v>236</v>
      </c>
      <c r="H610" s="271"/>
      <c r="I610" s="160">
        <v>200</v>
      </c>
      <c r="J610" s="69">
        <f t="shared" si="219"/>
        <v>20000</v>
      </c>
    </row>
    <row r="611" spans="2:10" ht="24.75" customHeight="1" x14ac:dyDescent="0.25">
      <c r="B611" s="274" t="s">
        <v>195</v>
      </c>
      <c r="C611" s="275"/>
      <c r="D611" s="49" t="s">
        <v>122</v>
      </c>
      <c r="E611" s="149" t="s">
        <v>187</v>
      </c>
      <c r="F611" s="149" t="s">
        <v>235</v>
      </c>
      <c r="G611" s="285" t="s">
        <v>236</v>
      </c>
      <c r="H611" s="287"/>
      <c r="I611" s="59">
        <v>240</v>
      </c>
      <c r="J611" s="55">
        <f>J245</f>
        <v>20000</v>
      </c>
    </row>
    <row r="612" spans="2:10" x14ac:dyDescent="0.25">
      <c r="B612" s="321" t="s">
        <v>237</v>
      </c>
      <c r="C612" s="311"/>
      <c r="D612" s="90" t="s">
        <v>122</v>
      </c>
      <c r="E612" s="164" t="s">
        <v>191</v>
      </c>
      <c r="F612" s="164"/>
      <c r="G612" s="306"/>
      <c r="H612" s="307"/>
      <c r="I612" s="162"/>
      <c r="J612" s="94">
        <f t="shared" ref="J612" si="220">J613+J618</f>
        <v>60736518.119999997</v>
      </c>
    </row>
    <row r="613" spans="2:10" x14ac:dyDescent="0.25">
      <c r="B613" s="312" t="s">
        <v>238</v>
      </c>
      <c r="C613" s="313"/>
      <c r="D613" s="82" t="s">
        <v>122</v>
      </c>
      <c r="E613" s="151" t="s">
        <v>191</v>
      </c>
      <c r="F613" s="151" t="s">
        <v>241</v>
      </c>
      <c r="G613" s="308" t="s">
        <v>242</v>
      </c>
      <c r="H613" s="309"/>
      <c r="I613" s="159"/>
      <c r="J613" s="76">
        <f t="shared" ref="J613" si="221">J614</f>
        <v>280000</v>
      </c>
    </row>
    <row r="614" spans="2:10" ht="24.75" customHeight="1" x14ac:dyDescent="0.25">
      <c r="B614" s="272" t="s">
        <v>239</v>
      </c>
      <c r="C614" s="273"/>
      <c r="D614" s="83" t="s">
        <v>122</v>
      </c>
      <c r="E614" s="148" t="s">
        <v>191</v>
      </c>
      <c r="F614" s="148" t="s">
        <v>241</v>
      </c>
      <c r="G614" s="270" t="s">
        <v>242</v>
      </c>
      <c r="H614" s="271"/>
      <c r="I614" s="160"/>
      <c r="J614" s="69">
        <f t="shared" ref="J614" si="222">J615+J617</f>
        <v>280000</v>
      </c>
    </row>
    <row r="615" spans="2:10" ht="24.75" customHeight="1" x14ac:dyDescent="0.25">
      <c r="B615" s="272" t="s">
        <v>194</v>
      </c>
      <c r="C615" s="273"/>
      <c r="D615" s="83" t="s">
        <v>122</v>
      </c>
      <c r="E615" s="148" t="s">
        <v>191</v>
      </c>
      <c r="F615" s="148" t="s">
        <v>241</v>
      </c>
      <c r="G615" s="270" t="s">
        <v>242</v>
      </c>
      <c r="H615" s="271"/>
      <c r="I615" s="160">
        <v>200</v>
      </c>
      <c r="J615" s="69">
        <f t="shared" ref="J615" si="223">J616</f>
        <v>100000</v>
      </c>
    </row>
    <row r="616" spans="2:10" ht="24.75" customHeight="1" x14ac:dyDescent="0.25">
      <c r="B616" s="274" t="s">
        <v>195</v>
      </c>
      <c r="C616" s="275"/>
      <c r="D616" s="49" t="s">
        <v>122</v>
      </c>
      <c r="E616" s="149" t="s">
        <v>191</v>
      </c>
      <c r="F616" s="149" t="s">
        <v>241</v>
      </c>
      <c r="G616" s="285" t="s">
        <v>242</v>
      </c>
      <c r="H616" s="287"/>
      <c r="I616" s="161">
        <v>240</v>
      </c>
      <c r="J616" s="55">
        <f>J250</f>
        <v>100000</v>
      </c>
    </row>
    <row r="617" spans="2:10" ht="24.75" customHeight="1" x14ac:dyDescent="0.25">
      <c r="B617" s="274" t="s">
        <v>240</v>
      </c>
      <c r="C617" s="275"/>
      <c r="D617" s="49" t="s">
        <v>122</v>
      </c>
      <c r="E617" s="149" t="s">
        <v>191</v>
      </c>
      <c r="F617" s="149" t="s">
        <v>241</v>
      </c>
      <c r="G617" s="285" t="s">
        <v>242</v>
      </c>
      <c r="H617" s="287"/>
      <c r="I617" s="161">
        <v>811</v>
      </c>
      <c r="J617" s="55">
        <f>J251</f>
        <v>180000</v>
      </c>
    </row>
    <row r="618" spans="2:10" x14ac:dyDescent="0.25">
      <c r="B618" s="317" t="s">
        <v>243</v>
      </c>
      <c r="C618" s="318"/>
      <c r="D618" s="82" t="s">
        <v>122</v>
      </c>
      <c r="E618" s="165" t="s">
        <v>191</v>
      </c>
      <c r="F618" s="165" t="s">
        <v>224</v>
      </c>
      <c r="G618" s="319"/>
      <c r="H618" s="320"/>
      <c r="I618" s="77"/>
      <c r="J618" s="85">
        <f>J619+J635+J638+J630+J625</f>
        <v>60456518.119999997</v>
      </c>
    </row>
    <row r="619" spans="2:10" x14ac:dyDescent="0.25">
      <c r="B619" s="272" t="s">
        <v>244</v>
      </c>
      <c r="C619" s="273"/>
      <c r="D619" s="83" t="s">
        <v>122</v>
      </c>
      <c r="E619" s="148" t="s">
        <v>191</v>
      </c>
      <c r="F619" s="148" t="s">
        <v>224</v>
      </c>
      <c r="G619" s="270" t="s">
        <v>247</v>
      </c>
      <c r="H619" s="271"/>
      <c r="I619" s="69"/>
      <c r="J619" s="69">
        <f t="shared" ref="J619" si="224">J620+J622</f>
        <v>23425894.43</v>
      </c>
    </row>
    <row r="620" spans="2:10" ht="24.75" customHeight="1" x14ac:dyDescent="0.25">
      <c r="B620" s="272" t="s">
        <v>194</v>
      </c>
      <c r="C620" s="273"/>
      <c r="D620" s="83" t="s">
        <v>122</v>
      </c>
      <c r="E620" s="148" t="s">
        <v>191</v>
      </c>
      <c r="F620" s="148" t="s">
        <v>224</v>
      </c>
      <c r="G620" s="270" t="s">
        <v>247</v>
      </c>
      <c r="H620" s="271"/>
      <c r="I620" s="160">
        <v>200</v>
      </c>
      <c r="J620" s="70">
        <f t="shared" ref="J620" si="225">J621</f>
        <v>22933732.120000001</v>
      </c>
    </row>
    <row r="621" spans="2:10" ht="24.75" customHeight="1" x14ac:dyDescent="0.25">
      <c r="B621" s="274" t="s">
        <v>195</v>
      </c>
      <c r="C621" s="275"/>
      <c r="D621" s="49" t="s">
        <v>122</v>
      </c>
      <c r="E621" s="149" t="s">
        <v>191</v>
      </c>
      <c r="F621" s="149" t="s">
        <v>224</v>
      </c>
      <c r="G621" s="285" t="s">
        <v>247</v>
      </c>
      <c r="H621" s="287"/>
      <c r="I621" s="59">
        <v>240</v>
      </c>
      <c r="J621" s="55">
        <f>J255</f>
        <v>22933732.120000001</v>
      </c>
    </row>
    <row r="622" spans="2:10" x14ac:dyDescent="0.25">
      <c r="B622" s="272" t="s">
        <v>197</v>
      </c>
      <c r="C622" s="273"/>
      <c r="D622" s="83" t="s">
        <v>122</v>
      </c>
      <c r="E622" s="148" t="s">
        <v>191</v>
      </c>
      <c r="F622" s="148" t="s">
        <v>224</v>
      </c>
      <c r="G622" s="270" t="s">
        <v>247</v>
      </c>
      <c r="H622" s="271"/>
      <c r="I622" s="160">
        <v>800</v>
      </c>
      <c r="J622" s="69">
        <f>J623+J624</f>
        <v>492162.31</v>
      </c>
    </row>
    <row r="623" spans="2:10" x14ac:dyDescent="0.25">
      <c r="B623" s="274" t="s">
        <v>197</v>
      </c>
      <c r="C623" s="275"/>
      <c r="D623" s="49" t="s">
        <v>122</v>
      </c>
      <c r="E623" s="149" t="s">
        <v>191</v>
      </c>
      <c r="F623" s="149" t="s">
        <v>224</v>
      </c>
      <c r="G623" s="285" t="s">
        <v>247</v>
      </c>
      <c r="H623" s="287"/>
      <c r="I623" s="59">
        <v>830</v>
      </c>
      <c r="J623" s="55">
        <f>J257</f>
        <v>392162.31</v>
      </c>
    </row>
    <row r="624" spans="2:10" x14ac:dyDescent="0.25">
      <c r="B624" s="274" t="s">
        <v>197</v>
      </c>
      <c r="C624" s="275"/>
      <c r="D624" s="49" t="s">
        <v>122</v>
      </c>
      <c r="E624" s="149" t="s">
        <v>191</v>
      </c>
      <c r="F624" s="149" t="s">
        <v>224</v>
      </c>
      <c r="G624" s="285" t="s">
        <v>247</v>
      </c>
      <c r="H624" s="287"/>
      <c r="I624" s="59">
        <v>850</v>
      </c>
      <c r="J624" s="55">
        <f>J258</f>
        <v>100000</v>
      </c>
    </row>
    <row r="625" spans="2:10" ht="44.25" customHeight="1" x14ac:dyDescent="0.25">
      <c r="B625" s="334" t="s">
        <v>434</v>
      </c>
      <c r="C625" s="335"/>
      <c r="D625" s="83" t="s">
        <v>122</v>
      </c>
      <c r="E625" s="148" t="s">
        <v>191</v>
      </c>
      <c r="F625" s="148" t="s">
        <v>224</v>
      </c>
      <c r="G625" s="270" t="s">
        <v>438</v>
      </c>
      <c r="H625" s="271"/>
      <c r="I625" s="70"/>
      <c r="J625" s="114">
        <f>J626+J628</f>
        <v>20303766</v>
      </c>
    </row>
    <row r="626" spans="2:10" ht="24.75" customHeight="1" x14ac:dyDescent="0.25">
      <c r="B626" s="272" t="s">
        <v>194</v>
      </c>
      <c r="C626" s="273"/>
      <c r="D626" s="83" t="s">
        <v>122</v>
      </c>
      <c r="E626" s="148" t="s">
        <v>191</v>
      </c>
      <c r="F626" s="148" t="s">
        <v>224</v>
      </c>
      <c r="G626" s="270" t="s">
        <v>438</v>
      </c>
      <c r="H626" s="271"/>
      <c r="I626" s="70">
        <v>200</v>
      </c>
      <c r="J626" s="114">
        <f>J627</f>
        <v>17699380</v>
      </c>
    </row>
    <row r="627" spans="2:10" ht="25.5" customHeight="1" x14ac:dyDescent="0.25">
      <c r="B627" s="274" t="s">
        <v>195</v>
      </c>
      <c r="C627" s="275"/>
      <c r="D627" s="49" t="s">
        <v>122</v>
      </c>
      <c r="E627" s="149" t="s">
        <v>191</v>
      </c>
      <c r="F627" s="149" t="s">
        <v>224</v>
      </c>
      <c r="G627" s="276" t="s">
        <v>438</v>
      </c>
      <c r="H627" s="277"/>
      <c r="I627" s="59">
        <v>240</v>
      </c>
      <c r="J627" s="55">
        <f>J261</f>
        <v>17699380</v>
      </c>
    </row>
    <row r="628" spans="2:10" ht="12" customHeight="1" x14ac:dyDescent="0.25">
      <c r="B628" s="272" t="s">
        <v>197</v>
      </c>
      <c r="C628" s="273"/>
      <c r="D628" s="83" t="s">
        <v>122</v>
      </c>
      <c r="E628" s="148" t="s">
        <v>191</v>
      </c>
      <c r="F628" s="148" t="s">
        <v>224</v>
      </c>
      <c r="G628" s="270" t="s">
        <v>438</v>
      </c>
      <c r="H628" s="271"/>
      <c r="I628" s="70">
        <v>800</v>
      </c>
      <c r="J628" s="114">
        <f>J629</f>
        <v>2604386</v>
      </c>
    </row>
    <row r="629" spans="2:10" x14ac:dyDescent="0.25">
      <c r="B629" s="274" t="s">
        <v>197</v>
      </c>
      <c r="C629" s="275"/>
      <c r="D629" s="49" t="s">
        <v>122</v>
      </c>
      <c r="E629" s="149" t="s">
        <v>191</v>
      </c>
      <c r="F629" s="149" t="s">
        <v>224</v>
      </c>
      <c r="G629" s="276" t="s">
        <v>438</v>
      </c>
      <c r="H629" s="277"/>
      <c r="I629" s="59">
        <v>830</v>
      </c>
      <c r="J629" s="55">
        <f>J263</f>
        <v>2604386</v>
      </c>
    </row>
    <row r="630" spans="2:10" ht="56.25" customHeight="1" x14ac:dyDescent="0.25">
      <c r="B630" s="334" t="s">
        <v>435</v>
      </c>
      <c r="C630" s="335"/>
      <c r="D630" s="83" t="s">
        <v>122</v>
      </c>
      <c r="E630" s="148" t="s">
        <v>191</v>
      </c>
      <c r="F630" s="148" t="s">
        <v>224</v>
      </c>
      <c r="G630" s="270" t="s">
        <v>439</v>
      </c>
      <c r="H630" s="271"/>
      <c r="I630" s="70"/>
      <c r="J630" s="114">
        <f>J631+J633</f>
        <v>205090</v>
      </c>
    </row>
    <row r="631" spans="2:10" ht="24" customHeight="1" x14ac:dyDescent="0.25">
      <c r="B631" s="272" t="s">
        <v>194</v>
      </c>
      <c r="C631" s="273"/>
      <c r="D631" s="83" t="s">
        <v>122</v>
      </c>
      <c r="E631" s="148" t="s">
        <v>191</v>
      </c>
      <c r="F631" s="148" t="s">
        <v>224</v>
      </c>
      <c r="G631" s="270" t="s">
        <v>439</v>
      </c>
      <c r="H631" s="271"/>
      <c r="I631" s="70">
        <v>200</v>
      </c>
      <c r="J631" s="114">
        <f>J632</f>
        <v>178782</v>
      </c>
    </row>
    <row r="632" spans="2:10" ht="25.5" customHeight="1" x14ac:dyDescent="0.25">
      <c r="B632" s="274" t="s">
        <v>195</v>
      </c>
      <c r="C632" s="275"/>
      <c r="D632" s="49" t="s">
        <v>122</v>
      </c>
      <c r="E632" s="149" t="s">
        <v>191</v>
      </c>
      <c r="F632" s="149" t="s">
        <v>224</v>
      </c>
      <c r="G632" s="276" t="s">
        <v>439</v>
      </c>
      <c r="H632" s="277"/>
      <c r="I632" s="59">
        <v>240</v>
      </c>
      <c r="J632" s="55">
        <f>J266</f>
        <v>178782</v>
      </c>
    </row>
    <row r="633" spans="2:10" x14ac:dyDescent="0.25">
      <c r="B633" s="272" t="s">
        <v>197</v>
      </c>
      <c r="C633" s="273"/>
      <c r="D633" s="83" t="s">
        <v>122</v>
      </c>
      <c r="E633" s="148" t="s">
        <v>191</v>
      </c>
      <c r="F633" s="148" t="s">
        <v>224</v>
      </c>
      <c r="G633" s="270" t="s">
        <v>439</v>
      </c>
      <c r="H633" s="271"/>
      <c r="I633" s="70">
        <v>800</v>
      </c>
      <c r="J633" s="114">
        <f>J634</f>
        <v>26308</v>
      </c>
    </row>
    <row r="634" spans="2:10" x14ac:dyDescent="0.25">
      <c r="B634" s="274" t="s">
        <v>197</v>
      </c>
      <c r="C634" s="275"/>
      <c r="D634" s="49" t="s">
        <v>122</v>
      </c>
      <c r="E634" s="149" t="s">
        <v>191</v>
      </c>
      <c r="F634" s="149" t="s">
        <v>224</v>
      </c>
      <c r="G634" s="276" t="s">
        <v>439</v>
      </c>
      <c r="H634" s="277"/>
      <c r="I634" s="59">
        <v>830</v>
      </c>
      <c r="J634" s="55">
        <f>J268</f>
        <v>26308</v>
      </c>
    </row>
    <row r="635" spans="2:10" ht="47.25" customHeight="1" x14ac:dyDescent="0.25">
      <c r="B635" s="272" t="s">
        <v>245</v>
      </c>
      <c r="C635" s="273"/>
      <c r="D635" s="83" t="s">
        <v>122</v>
      </c>
      <c r="E635" s="148" t="s">
        <v>191</v>
      </c>
      <c r="F635" s="148" t="s">
        <v>224</v>
      </c>
      <c r="G635" s="270" t="s">
        <v>248</v>
      </c>
      <c r="H635" s="271"/>
      <c r="I635" s="160">
        <f t="shared" ref="I635:J636" si="226">I636</f>
        <v>200</v>
      </c>
      <c r="J635" s="70">
        <f t="shared" si="226"/>
        <v>15505774.189999999</v>
      </c>
    </row>
    <row r="636" spans="2:10" ht="24.75" customHeight="1" x14ac:dyDescent="0.25">
      <c r="B636" s="272" t="s">
        <v>194</v>
      </c>
      <c r="C636" s="273"/>
      <c r="D636" s="83" t="s">
        <v>122</v>
      </c>
      <c r="E636" s="148" t="s">
        <v>191</v>
      </c>
      <c r="F636" s="148" t="s">
        <v>224</v>
      </c>
      <c r="G636" s="270" t="s">
        <v>248</v>
      </c>
      <c r="H636" s="271"/>
      <c r="I636" s="160">
        <v>200</v>
      </c>
      <c r="J636" s="70">
        <f t="shared" si="226"/>
        <v>15505774.189999999</v>
      </c>
    </row>
    <row r="637" spans="2:10" ht="24.75" customHeight="1" x14ac:dyDescent="0.25">
      <c r="B637" s="274" t="s">
        <v>195</v>
      </c>
      <c r="C637" s="275"/>
      <c r="D637" s="49" t="s">
        <v>122</v>
      </c>
      <c r="E637" s="149" t="s">
        <v>191</v>
      </c>
      <c r="F637" s="149" t="s">
        <v>224</v>
      </c>
      <c r="G637" s="285" t="s">
        <v>248</v>
      </c>
      <c r="H637" s="287"/>
      <c r="I637" s="161">
        <v>240</v>
      </c>
      <c r="J637" s="55">
        <f>J271</f>
        <v>15505774.189999999</v>
      </c>
    </row>
    <row r="638" spans="2:10" ht="71.25" customHeight="1" x14ac:dyDescent="0.25">
      <c r="B638" s="272" t="s">
        <v>246</v>
      </c>
      <c r="C638" s="273"/>
      <c r="D638" s="83" t="s">
        <v>122</v>
      </c>
      <c r="E638" s="148" t="s">
        <v>191</v>
      </c>
      <c r="F638" s="148" t="s">
        <v>224</v>
      </c>
      <c r="G638" s="270" t="s">
        <v>249</v>
      </c>
      <c r="H638" s="271"/>
      <c r="I638" s="160">
        <f t="shared" ref="I638:J639" si="227">I639</f>
        <v>200</v>
      </c>
      <c r="J638" s="69">
        <f t="shared" si="227"/>
        <v>1015993.5</v>
      </c>
    </row>
    <row r="639" spans="2:10" ht="24.75" customHeight="1" x14ac:dyDescent="0.25">
      <c r="B639" s="272" t="s">
        <v>194</v>
      </c>
      <c r="C639" s="273"/>
      <c r="D639" s="83" t="s">
        <v>122</v>
      </c>
      <c r="E639" s="148" t="s">
        <v>191</v>
      </c>
      <c r="F639" s="148" t="s">
        <v>224</v>
      </c>
      <c r="G639" s="270" t="s">
        <v>249</v>
      </c>
      <c r="H639" s="271"/>
      <c r="I639" s="160">
        <v>200</v>
      </c>
      <c r="J639" s="69">
        <f t="shared" si="227"/>
        <v>1015993.5</v>
      </c>
    </row>
    <row r="640" spans="2:10" ht="24.75" customHeight="1" x14ac:dyDescent="0.25">
      <c r="B640" s="274" t="s">
        <v>195</v>
      </c>
      <c r="C640" s="275"/>
      <c r="D640" s="49" t="s">
        <v>122</v>
      </c>
      <c r="E640" s="149" t="s">
        <v>191</v>
      </c>
      <c r="F640" s="149" t="s">
        <v>224</v>
      </c>
      <c r="G640" s="285" t="s">
        <v>249</v>
      </c>
      <c r="H640" s="287"/>
      <c r="I640" s="59">
        <v>240</v>
      </c>
      <c r="J640" s="55">
        <f>J274</f>
        <v>1015993.5</v>
      </c>
    </row>
    <row r="641" spans="2:10" x14ac:dyDescent="0.25">
      <c r="B641" s="310" t="s">
        <v>250</v>
      </c>
      <c r="C641" s="311"/>
      <c r="D641" s="90" t="s">
        <v>122</v>
      </c>
      <c r="E641" s="164" t="s">
        <v>265</v>
      </c>
      <c r="F641" s="164"/>
      <c r="G641" s="306"/>
      <c r="H641" s="307"/>
      <c r="I641" s="162"/>
      <c r="J641" s="94">
        <f>J642+J652+J693</f>
        <v>109054977.76000001</v>
      </c>
    </row>
    <row r="642" spans="2:10" x14ac:dyDescent="0.25">
      <c r="B642" s="312" t="s">
        <v>251</v>
      </c>
      <c r="C642" s="313"/>
      <c r="D642" s="82" t="s">
        <v>122</v>
      </c>
      <c r="E642" s="151" t="s">
        <v>265</v>
      </c>
      <c r="F642" s="151" t="s">
        <v>176</v>
      </c>
      <c r="G642" s="308"/>
      <c r="H642" s="309"/>
      <c r="I642" s="159"/>
      <c r="J642" s="76">
        <f>J643+J646+J649</f>
        <v>463091</v>
      </c>
    </row>
    <row r="643" spans="2:10" x14ac:dyDescent="0.25">
      <c r="B643" s="272" t="s">
        <v>252</v>
      </c>
      <c r="C643" s="273"/>
      <c r="D643" s="83" t="s">
        <v>122</v>
      </c>
      <c r="E643" s="148" t="s">
        <v>265</v>
      </c>
      <c r="F643" s="148" t="s">
        <v>176</v>
      </c>
      <c r="G643" s="270" t="s">
        <v>266</v>
      </c>
      <c r="H643" s="271"/>
      <c r="I643" s="160"/>
      <c r="J643" s="69">
        <f t="shared" ref="J643:J644" si="228">J644</f>
        <v>363449</v>
      </c>
    </row>
    <row r="644" spans="2:10" ht="24.75" customHeight="1" x14ac:dyDescent="0.25">
      <c r="B644" s="272" t="s">
        <v>194</v>
      </c>
      <c r="C644" s="273"/>
      <c r="D644" s="83" t="s">
        <v>122</v>
      </c>
      <c r="E644" s="148" t="s">
        <v>265</v>
      </c>
      <c r="F644" s="148" t="s">
        <v>176</v>
      </c>
      <c r="G644" s="270" t="s">
        <v>266</v>
      </c>
      <c r="H644" s="271"/>
      <c r="I644" s="160">
        <v>200</v>
      </c>
      <c r="J644" s="69">
        <f t="shared" si="228"/>
        <v>363449</v>
      </c>
    </row>
    <row r="645" spans="2:10" ht="24.75" customHeight="1" x14ac:dyDescent="0.25">
      <c r="B645" s="274" t="s">
        <v>195</v>
      </c>
      <c r="C645" s="275"/>
      <c r="D645" s="49" t="s">
        <v>122</v>
      </c>
      <c r="E645" s="149" t="s">
        <v>265</v>
      </c>
      <c r="F645" s="149" t="s">
        <v>176</v>
      </c>
      <c r="G645" s="285" t="s">
        <v>266</v>
      </c>
      <c r="H645" s="287"/>
      <c r="I645" s="59">
        <v>240</v>
      </c>
      <c r="J645" s="55">
        <f>J279</f>
        <v>363449</v>
      </c>
    </row>
    <row r="646" spans="2:10" ht="57" customHeight="1" x14ac:dyDescent="0.25">
      <c r="B646" s="334" t="s">
        <v>434</v>
      </c>
      <c r="C646" s="335"/>
      <c r="D646" s="83" t="s">
        <v>122</v>
      </c>
      <c r="E646" s="241" t="s">
        <v>265</v>
      </c>
      <c r="F646" s="241" t="s">
        <v>176</v>
      </c>
      <c r="G646" s="270" t="s">
        <v>182</v>
      </c>
      <c r="H646" s="271"/>
      <c r="I646" s="69"/>
      <c r="J646" s="250">
        <f>J647</f>
        <v>98642</v>
      </c>
    </row>
    <row r="647" spans="2:10" ht="24.75" customHeight="1" x14ac:dyDescent="0.25">
      <c r="B647" s="272" t="s">
        <v>194</v>
      </c>
      <c r="C647" s="273"/>
      <c r="D647" s="83" t="s">
        <v>122</v>
      </c>
      <c r="E647" s="241" t="s">
        <v>265</v>
      </c>
      <c r="F647" s="241" t="s">
        <v>176</v>
      </c>
      <c r="G647" s="270" t="s">
        <v>182</v>
      </c>
      <c r="H647" s="271"/>
      <c r="I647" s="160">
        <v>200</v>
      </c>
      <c r="J647" s="250">
        <f>J648</f>
        <v>98642</v>
      </c>
    </row>
    <row r="648" spans="2:10" ht="24.75" customHeight="1" x14ac:dyDescent="0.25">
      <c r="B648" s="274" t="s">
        <v>195</v>
      </c>
      <c r="C648" s="275"/>
      <c r="D648" s="49" t="s">
        <v>122</v>
      </c>
      <c r="E648" s="243" t="s">
        <v>265</v>
      </c>
      <c r="F648" s="243" t="s">
        <v>176</v>
      </c>
      <c r="G648" s="276" t="s">
        <v>182</v>
      </c>
      <c r="H648" s="277"/>
      <c r="I648" s="161">
        <v>240</v>
      </c>
      <c r="J648" s="239">
        <f>J282</f>
        <v>98642</v>
      </c>
    </row>
    <row r="649" spans="2:10" ht="44.25" customHeight="1" x14ac:dyDescent="0.25">
      <c r="B649" s="334" t="s">
        <v>435</v>
      </c>
      <c r="C649" s="335"/>
      <c r="D649" s="83" t="s">
        <v>122</v>
      </c>
      <c r="E649" s="241" t="s">
        <v>265</v>
      </c>
      <c r="F649" s="241" t="s">
        <v>176</v>
      </c>
      <c r="G649" s="270" t="s">
        <v>185</v>
      </c>
      <c r="H649" s="271"/>
      <c r="I649" s="69"/>
      <c r="J649" s="250">
        <f>J650</f>
        <v>1000</v>
      </c>
    </row>
    <row r="650" spans="2:10" ht="24.75" customHeight="1" x14ac:dyDescent="0.25">
      <c r="B650" s="272" t="s">
        <v>194</v>
      </c>
      <c r="C650" s="273"/>
      <c r="D650" s="83" t="s">
        <v>122</v>
      </c>
      <c r="E650" s="241" t="s">
        <v>265</v>
      </c>
      <c r="F650" s="241" t="s">
        <v>176</v>
      </c>
      <c r="G650" s="270" t="s">
        <v>185</v>
      </c>
      <c r="H650" s="271"/>
      <c r="I650" s="160">
        <v>200</v>
      </c>
      <c r="J650" s="250">
        <f>J651</f>
        <v>1000</v>
      </c>
    </row>
    <row r="651" spans="2:10" ht="24.75" customHeight="1" x14ac:dyDescent="0.25">
      <c r="B651" s="274" t="s">
        <v>195</v>
      </c>
      <c r="C651" s="275"/>
      <c r="D651" s="49" t="s">
        <v>122</v>
      </c>
      <c r="E651" s="243" t="s">
        <v>265</v>
      </c>
      <c r="F651" s="243" t="s">
        <v>176</v>
      </c>
      <c r="G651" s="276" t="s">
        <v>185</v>
      </c>
      <c r="H651" s="277"/>
      <c r="I651" s="161">
        <v>240</v>
      </c>
      <c r="J651" s="239">
        <f>J285</f>
        <v>1000</v>
      </c>
    </row>
    <row r="652" spans="2:10" ht="17.25" customHeight="1" x14ac:dyDescent="0.25">
      <c r="B652" s="312" t="s">
        <v>253</v>
      </c>
      <c r="C652" s="313"/>
      <c r="D652" s="255" t="s">
        <v>122</v>
      </c>
      <c r="E652" s="256" t="s">
        <v>265</v>
      </c>
      <c r="F652" s="256" t="s">
        <v>177</v>
      </c>
      <c r="G652" s="257"/>
      <c r="H652" s="258"/>
      <c r="I652" s="259"/>
      <c r="J652" s="260">
        <f>J653+J660+J665+J669+J675+J681+J684+J687+J690+J667</f>
        <v>82000342.420000002</v>
      </c>
    </row>
    <row r="653" spans="2:10" ht="13.5" customHeight="1" x14ac:dyDescent="0.25">
      <c r="B653" s="272" t="s">
        <v>254</v>
      </c>
      <c r="C653" s="273"/>
      <c r="D653" s="83" t="s">
        <v>122</v>
      </c>
      <c r="E653" s="241" t="s">
        <v>265</v>
      </c>
      <c r="F653" s="241" t="s">
        <v>177</v>
      </c>
      <c r="G653" s="270" t="s">
        <v>267</v>
      </c>
      <c r="H653" s="271"/>
      <c r="I653" s="160"/>
      <c r="J653" s="114">
        <f>J654+J656</f>
        <v>10010965.300000001</v>
      </c>
    </row>
    <row r="654" spans="2:10" ht="24.75" customHeight="1" x14ac:dyDescent="0.25">
      <c r="B654" s="272" t="s">
        <v>194</v>
      </c>
      <c r="C654" s="273"/>
      <c r="D654" s="83" t="s">
        <v>122</v>
      </c>
      <c r="E654" s="148" t="s">
        <v>265</v>
      </c>
      <c r="F654" s="148" t="s">
        <v>177</v>
      </c>
      <c r="G654" s="270" t="s">
        <v>267</v>
      </c>
      <c r="H654" s="271"/>
      <c r="I654" s="160">
        <v>200</v>
      </c>
      <c r="J654" s="70">
        <f t="shared" ref="J654" si="229">J655</f>
        <v>7595265.2999999998</v>
      </c>
    </row>
    <row r="655" spans="2:10" ht="24.75" customHeight="1" x14ac:dyDescent="0.25">
      <c r="B655" s="274" t="s">
        <v>195</v>
      </c>
      <c r="C655" s="275"/>
      <c r="D655" s="49" t="s">
        <v>122</v>
      </c>
      <c r="E655" s="149" t="s">
        <v>265</v>
      </c>
      <c r="F655" s="149" t="s">
        <v>177</v>
      </c>
      <c r="G655" s="285" t="s">
        <v>267</v>
      </c>
      <c r="H655" s="287"/>
      <c r="I655" s="59">
        <v>240</v>
      </c>
      <c r="J655" s="55">
        <f>J289</f>
        <v>7595265.2999999998</v>
      </c>
    </row>
    <row r="656" spans="2:10" ht="24.75" customHeight="1" x14ac:dyDescent="0.25">
      <c r="B656" s="272" t="s">
        <v>194</v>
      </c>
      <c r="C656" s="273"/>
      <c r="D656" s="83" t="s">
        <v>122</v>
      </c>
      <c r="E656" s="148" t="s">
        <v>265</v>
      </c>
      <c r="F656" s="148" t="s">
        <v>177</v>
      </c>
      <c r="G656" s="270" t="s">
        <v>267</v>
      </c>
      <c r="H656" s="271"/>
      <c r="I656" s="160">
        <v>800</v>
      </c>
      <c r="J656" s="69">
        <f t="shared" ref="J656" si="230">J657+J658+J659</f>
        <v>2415700</v>
      </c>
    </row>
    <row r="657" spans="2:10" ht="24.75" customHeight="1" x14ac:dyDescent="0.25">
      <c r="B657" s="274" t="s">
        <v>195</v>
      </c>
      <c r="C657" s="275"/>
      <c r="D657" s="49" t="s">
        <v>122</v>
      </c>
      <c r="E657" s="149" t="s">
        <v>265</v>
      </c>
      <c r="F657" s="149" t="s">
        <v>177</v>
      </c>
      <c r="G657" s="285" t="s">
        <v>267</v>
      </c>
      <c r="H657" s="287"/>
      <c r="I657" s="59">
        <v>810</v>
      </c>
      <c r="J657" s="55">
        <f>J291</f>
        <v>1426000</v>
      </c>
    </row>
    <row r="658" spans="2:10" x14ac:dyDescent="0.25">
      <c r="B658" s="274" t="s">
        <v>197</v>
      </c>
      <c r="C658" s="275"/>
      <c r="D658" s="49" t="s">
        <v>122</v>
      </c>
      <c r="E658" s="149" t="s">
        <v>265</v>
      </c>
      <c r="F658" s="149" t="s">
        <v>177</v>
      </c>
      <c r="G658" s="285" t="s">
        <v>267</v>
      </c>
      <c r="H658" s="287"/>
      <c r="I658" s="59">
        <v>830</v>
      </c>
      <c r="J658" s="55">
        <f>J292</f>
        <v>560000</v>
      </c>
    </row>
    <row r="659" spans="2:10" x14ac:dyDescent="0.25">
      <c r="B659" s="274" t="s">
        <v>255</v>
      </c>
      <c r="C659" s="275"/>
      <c r="D659" s="49" t="s">
        <v>122</v>
      </c>
      <c r="E659" s="149" t="s">
        <v>265</v>
      </c>
      <c r="F659" s="149" t="s">
        <v>177</v>
      </c>
      <c r="G659" s="285" t="s">
        <v>267</v>
      </c>
      <c r="H659" s="287"/>
      <c r="I659" s="59">
        <v>850</v>
      </c>
      <c r="J659" s="55">
        <f>J293</f>
        <v>429700</v>
      </c>
    </row>
    <row r="660" spans="2:10" ht="48.75" customHeight="1" x14ac:dyDescent="0.25">
      <c r="B660" s="272" t="s">
        <v>256</v>
      </c>
      <c r="C660" s="273"/>
      <c r="D660" s="83" t="s">
        <v>122</v>
      </c>
      <c r="E660" s="148" t="s">
        <v>265</v>
      </c>
      <c r="F660" s="148" t="s">
        <v>177</v>
      </c>
      <c r="G660" s="270" t="s">
        <v>268</v>
      </c>
      <c r="H660" s="271"/>
      <c r="I660" s="160"/>
      <c r="J660" s="69">
        <f>J661+J663</f>
        <v>57214024.43</v>
      </c>
    </row>
    <row r="661" spans="2:10" x14ac:dyDescent="0.25">
      <c r="B661" s="272" t="s">
        <v>257</v>
      </c>
      <c r="C661" s="273"/>
      <c r="D661" s="83" t="s">
        <v>122</v>
      </c>
      <c r="E661" s="148" t="s">
        <v>265</v>
      </c>
      <c r="F661" s="148" t="s">
        <v>177</v>
      </c>
      <c r="G661" s="270" t="s">
        <v>268</v>
      </c>
      <c r="H661" s="271"/>
      <c r="I661" s="160">
        <v>400</v>
      </c>
      <c r="J661" s="70">
        <f t="shared" ref="J661" si="231">J662</f>
        <v>8789938.4299999997</v>
      </c>
    </row>
    <row r="662" spans="2:10" ht="24.75" customHeight="1" x14ac:dyDescent="0.25">
      <c r="B662" s="274" t="s">
        <v>258</v>
      </c>
      <c r="C662" s="275"/>
      <c r="D662" s="49" t="s">
        <v>122</v>
      </c>
      <c r="E662" s="149" t="s">
        <v>265</v>
      </c>
      <c r="F662" s="149" t="s">
        <v>177</v>
      </c>
      <c r="G662" s="285" t="s">
        <v>268</v>
      </c>
      <c r="H662" s="287"/>
      <c r="I662" s="59">
        <v>410</v>
      </c>
      <c r="J662" s="55">
        <f>J296</f>
        <v>8789938.4299999997</v>
      </c>
    </row>
    <row r="663" spans="2:10" ht="21.75" customHeight="1" x14ac:dyDescent="0.25">
      <c r="B663" s="272" t="s">
        <v>442</v>
      </c>
      <c r="C663" s="273"/>
      <c r="D663" s="83" t="s">
        <v>122</v>
      </c>
      <c r="E663" s="148" t="s">
        <v>265</v>
      </c>
      <c r="F663" s="148" t="s">
        <v>177</v>
      </c>
      <c r="G663" s="270" t="s">
        <v>268</v>
      </c>
      <c r="H663" s="271"/>
      <c r="I663" s="70">
        <v>200</v>
      </c>
      <c r="J663" s="114">
        <f>J664</f>
        <v>48424086</v>
      </c>
    </row>
    <row r="664" spans="2:10" ht="21.75" customHeight="1" x14ac:dyDescent="0.25">
      <c r="B664" s="274" t="s">
        <v>258</v>
      </c>
      <c r="C664" s="275"/>
      <c r="D664" s="264" t="s">
        <v>122</v>
      </c>
      <c r="E664" s="265" t="s">
        <v>265</v>
      </c>
      <c r="F664" s="265" t="s">
        <v>177</v>
      </c>
      <c r="G664" s="285" t="s">
        <v>268</v>
      </c>
      <c r="H664" s="287"/>
      <c r="I664" s="266">
        <v>240</v>
      </c>
      <c r="J664" s="267">
        <f>J298</f>
        <v>48424086</v>
      </c>
    </row>
    <row r="665" spans="2:10" ht="60.75" customHeight="1" x14ac:dyDescent="0.25">
      <c r="B665" s="272" t="s">
        <v>259</v>
      </c>
      <c r="C665" s="273"/>
      <c r="D665" s="83" t="s">
        <v>122</v>
      </c>
      <c r="E665" s="148" t="s">
        <v>265</v>
      </c>
      <c r="F665" s="148" t="s">
        <v>177</v>
      </c>
      <c r="G665" s="270" t="s">
        <v>269</v>
      </c>
      <c r="H665" s="271"/>
      <c r="I665" s="160">
        <v>400</v>
      </c>
      <c r="J665" s="70">
        <f t="shared" ref="J665" si="232">J666</f>
        <v>462628.34</v>
      </c>
    </row>
    <row r="666" spans="2:10" ht="24.75" customHeight="1" x14ac:dyDescent="0.25">
      <c r="B666" s="274" t="s">
        <v>194</v>
      </c>
      <c r="C666" s="275"/>
      <c r="D666" s="49" t="s">
        <v>122</v>
      </c>
      <c r="E666" s="149" t="s">
        <v>265</v>
      </c>
      <c r="F666" s="149" t="s">
        <v>177</v>
      </c>
      <c r="G666" s="285" t="s">
        <v>269</v>
      </c>
      <c r="H666" s="287"/>
      <c r="I666" s="59">
        <v>410</v>
      </c>
      <c r="J666" s="55">
        <f>J301</f>
        <v>462628.34</v>
      </c>
    </row>
    <row r="667" spans="2:10" ht="60" customHeight="1" x14ac:dyDescent="0.25">
      <c r="B667" s="272" t="s">
        <v>443</v>
      </c>
      <c r="C667" s="273"/>
      <c r="D667" s="83" t="s">
        <v>122</v>
      </c>
      <c r="E667" s="148" t="s">
        <v>265</v>
      </c>
      <c r="F667" s="148" t="s">
        <v>177</v>
      </c>
      <c r="G667" s="270" t="s">
        <v>269</v>
      </c>
      <c r="H667" s="271"/>
      <c r="I667" s="70">
        <v>200</v>
      </c>
      <c r="J667" s="114">
        <f>J668</f>
        <v>2548636.11</v>
      </c>
    </row>
    <row r="668" spans="2:10" ht="24.75" customHeight="1" x14ac:dyDescent="0.25">
      <c r="B668" s="274" t="s">
        <v>194</v>
      </c>
      <c r="C668" s="275"/>
      <c r="D668" s="49" t="s">
        <v>122</v>
      </c>
      <c r="E668" s="149" t="s">
        <v>265</v>
      </c>
      <c r="F668" s="149" t="s">
        <v>177</v>
      </c>
      <c r="G668" s="285" t="s">
        <v>269</v>
      </c>
      <c r="H668" s="287"/>
      <c r="I668" s="59">
        <v>240</v>
      </c>
      <c r="J668" s="55">
        <f>J303</f>
        <v>2548636.11</v>
      </c>
    </row>
    <row r="669" spans="2:10" ht="48.75" customHeight="1" x14ac:dyDescent="0.25">
      <c r="B669" s="272" t="s">
        <v>260</v>
      </c>
      <c r="C669" s="273"/>
      <c r="D669" s="83" t="s">
        <v>122</v>
      </c>
      <c r="E669" s="148" t="s">
        <v>265</v>
      </c>
      <c r="F669" s="148" t="s">
        <v>177</v>
      </c>
      <c r="G669" s="270" t="s">
        <v>182</v>
      </c>
      <c r="H669" s="271"/>
      <c r="I669" s="160"/>
      <c r="J669" s="69">
        <f>J672+J670</f>
        <v>3263578</v>
      </c>
    </row>
    <row r="670" spans="2:10" ht="28.5" customHeight="1" x14ac:dyDescent="0.25">
      <c r="B670" s="272" t="s">
        <v>194</v>
      </c>
      <c r="C670" s="273"/>
      <c r="D670" s="83" t="s">
        <v>122</v>
      </c>
      <c r="E670" s="148" t="s">
        <v>265</v>
      </c>
      <c r="F670" s="148" t="s">
        <v>177</v>
      </c>
      <c r="G670" s="270" t="s">
        <v>182</v>
      </c>
      <c r="H670" s="271"/>
      <c r="I670" s="160">
        <v>200</v>
      </c>
      <c r="J670" s="69">
        <f>J671</f>
        <v>2475280</v>
      </c>
    </row>
    <row r="671" spans="2:10" ht="25.5" customHeight="1" x14ac:dyDescent="0.25">
      <c r="B671" s="274" t="s">
        <v>195</v>
      </c>
      <c r="C671" s="275"/>
      <c r="D671" s="242" t="s">
        <v>122</v>
      </c>
      <c r="E671" s="169" t="s">
        <v>265</v>
      </c>
      <c r="F671" s="169" t="s">
        <v>177</v>
      </c>
      <c r="G671" s="285" t="s">
        <v>182</v>
      </c>
      <c r="H671" s="287"/>
      <c r="I671" s="254">
        <v>240</v>
      </c>
      <c r="J671" s="244">
        <f>J306</f>
        <v>2475280</v>
      </c>
    </row>
    <row r="672" spans="2:10" ht="24.75" customHeight="1" x14ac:dyDescent="0.25">
      <c r="B672" s="272" t="s">
        <v>194</v>
      </c>
      <c r="C672" s="273"/>
      <c r="D672" s="83" t="s">
        <v>122</v>
      </c>
      <c r="E672" s="148" t="s">
        <v>265</v>
      </c>
      <c r="F672" s="148" t="s">
        <v>177</v>
      </c>
      <c r="G672" s="270" t="s">
        <v>182</v>
      </c>
      <c r="H672" s="271"/>
      <c r="I672" s="160">
        <v>800</v>
      </c>
      <c r="J672" s="69">
        <f>J673+J674</f>
        <v>788298</v>
      </c>
    </row>
    <row r="673" spans="2:10" ht="24.75" customHeight="1" x14ac:dyDescent="0.25">
      <c r="B673" s="274" t="s">
        <v>195</v>
      </c>
      <c r="C673" s="275"/>
      <c r="D673" s="49" t="s">
        <v>122</v>
      </c>
      <c r="E673" s="149" t="s">
        <v>265</v>
      </c>
      <c r="F673" s="149" t="s">
        <v>177</v>
      </c>
      <c r="G673" s="285" t="s">
        <v>182</v>
      </c>
      <c r="H673" s="287"/>
      <c r="I673" s="59">
        <v>810</v>
      </c>
      <c r="J673" s="55">
        <f>J308</f>
        <v>60000</v>
      </c>
    </row>
    <row r="674" spans="2:10" ht="18" customHeight="1" x14ac:dyDescent="0.25">
      <c r="B674" s="252" t="s">
        <v>197</v>
      </c>
      <c r="C674" s="253"/>
      <c r="D674" s="49" t="s">
        <v>122</v>
      </c>
      <c r="E674" s="149" t="s">
        <v>265</v>
      </c>
      <c r="F674" s="149" t="s">
        <v>177</v>
      </c>
      <c r="G674" s="285" t="s">
        <v>182</v>
      </c>
      <c r="H674" s="287"/>
      <c r="I674" s="59">
        <v>830</v>
      </c>
      <c r="J674" s="55">
        <f>J309</f>
        <v>728298</v>
      </c>
    </row>
    <row r="675" spans="2:10" ht="60.75" customHeight="1" x14ac:dyDescent="0.25">
      <c r="B675" s="272" t="s">
        <v>261</v>
      </c>
      <c r="C675" s="273"/>
      <c r="D675" s="83" t="s">
        <v>122</v>
      </c>
      <c r="E675" s="148" t="s">
        <v>265</v>
      </c>
      <c r="F675" s="148" t="s">
        <v>177</v>
      </c>
      <c r="G675" s="270" t="s">
        <v>185</v>
      </c>
      <c r="H675" s="271"/>
      <c r="I675" s="160"/>
      <c r="J675" s="69">
        <f>J678+J676</f>
        <v>33030</v>
      </c>
    </row>
    <row r="676" spans="2:10" ht="27" customHeight="1" x14ac:dyDescent="0.25">
      <c r="B676" s="272" t="s">
        <v>194</v>
      </c>
      <c r="C676" s="273"/>
      <c r="D676" s="83" t="s">
        <v>122</v>
      </c>
      <c r="E676" s="148" t="s">
        <v>265</v>
      </c>
      <c r="F676" s="148" t="s">
        <v>177</v>
      </c>
      <c r="G676" s="270" t="s">
        <v>185</v>
      </c>
      <c r="H676" s="271"/>
      <c r="I676" s="160">
        <v>200</v>
      </c>
      <c r="J676" s="69">
        <f>J677</f>
        <v>25003</v>
      </c>
    </row>
    <row r="677" spans="2:10" ht="26.25" customHeight="1" x14ac:dyDescent="0.25">
      <c r="B677" s="274" t="s">
        <v>195</v>
      </c>
      <c r="C677" s="275"/>
      <c r="D677" s="242" t="s">
        <v>122</v>
      </c>
      <c r="E677" s="169" t="s">
        <v>265</v>
      </c>
      <c r="F677" s="169" t="s">
        <v>177</v>
      </c>
      <c r="G677" s="285" t="s">
        <v>185</v>
      </c>
      <c r="H677" s="287"/>
      <c r="I677" s="254">
        <v>240</v>
      </c>
      <c r="J677" s="244">
        <f>J312</f>
        <v>25003</v>
      </c>
    </row>
    <row r="678" spans="2:10" ht="24.75" customHeight="1" x14ac:dyDescent="0.25">
      <c r="B678" s="272" t="s">
        <v>194</v>
      </c>
      <c r="C678" s="273"/>
      <c r="D678" s="83" t="s">
        <v>122</v>
      </c>
      <c r="E678" s="148" t="s">
        <v>265</v>
      </c>
      <c r="F678" s="148" t="s">
        <v>177</v>
      </c>
      <c r="G678" s="270" t="s">
        <v>185</v>
      </c>
      <c r="H678" s="271"/>
      <c r="I678" s="160">
        <v>800</v>
      </c>
      <c r="J678" s="69">
        <f>J679+J680</f>
        <v>8027</v>
      </c>
    </row>
    <row r="679" spans="2:10" ht="24.75" customHeight="1" x14ac:dyDescent="0.25">
      <c r="B679" s="274" t="s">
        <v>195</v>
      </c>
      <c r="C679" s="275"/>
      <c r="D679" s="49" t="s">
        <v>122</v>
      </c>
      <c r="E679" s="149" t="s">
        <v>265</v>
      </c>
      <c r="F679" s="149" t="s">
        <v>177</v>
      </c>
      <c r="G679" s="285" t="s">
        <v>185</v>
      </c>
      <c r="H679" s="287"/>
      <c r="I679" s="59">
        <v>810</v>
      </c>
      <c r="J679" s="55">
        <f>J314</f>
        <v>600</v>
      </c>
    </row>
    <row r="680" spans="2:10" ht="14.25" customHeight="1" x14ac:dyDescent="0.25">
      <c r="B680" s="252" t="s">
        <v>197</v>
      </c>
      <c r="C680" s="253"/>
      <c r="D680" s="49" t="s">
        <v>122</v>
      </c>
      <c r="E680" s="149" t="s">
        <v>265</v>
      </c>
      <c r="F680" s="149" t="s">
        <v>177</v>
      </c>
      <c r="G680" s="285" t="s">
        <v>185</v>
      </c>
      <c r="H680" s="287"/>
      <c r="I680" s="59"/>
      <c r="J680" s="55">
        <f>J315</f>
        <v>7427</v>
      </c>
    </row>
    <row r="681" spans="2:10" ht="24.75" customHeight="1" x14ac:dyDescent="0.25">
      <c r="B681" s="272" t="s">
        <v>150</v>
      </c>
      <c r="C681" s="273"/>
      <c r="D681" s="83" t="s">
        <v>122</v>
      </c>
      <c r="E681" s="148" t="s">
        <v>265</v>
      </c>
      <c r="F681" s="148" t="s">
        <v>177</v>
      </c>
      <c r="G681" s="270" t="s">
        <v>270</v>
      </c>
      <c r="H681" s="271"/>
      <c r="I681" s="160"/>
      <c r="J681" s="69">
        <f t="shared" ref="J681:J682" si="233">J682</f>
        <v>1884000</v>
      </c>
    </row>
    <row r="682" spans="2:10" x14ac:dyDescent="0.25">
      <c r="B682" s="272" t="s">
        <v>196</v>
      </c>
      <c r="C682" s="273"/>
      <c r="D682" s="83" t="s">
        <v>122</v>
      </c>
      <c r="E682" s="148" t="s">
        <v>265</v>
      </c>
      <c r="F682" s="148" t="s">
        <v>177</v>
      </c>
      <c r="G682" s="270" t="s">
        <v>270</v>
      </c>
      <c r="H682" s="271"/>
      <c r="I682" s="160">
        <v>800</v>
      </c>
      <c r="J682" s="69">
        <f t="shared" si="233"/>
        <v>1884000</v>
      </c>
    </row>
    <row r="683" spans="2:10" ht="36.75" customHeight="1" x14ac:dyDescent="0.25">
      <c r="B683" s="274" t="s">
        <v>262</v>
      </c>
      <c r="C683" s="275"/>
      <c r="D683" s="49" t="s">
        <v>122</v>
      </c>
      <c r="E683" s="149" t="s">
        <v>265</v>
      </c>
      <c r="F683" s="149" t="s">
        <v>177</v>
      </c>
      <c r="G683" s="285" t="s">
        <v>270</v>
      </c>
      <c r="H683" s="287"/>
      <c r="I683" s="59">
        <v>810</v>
      </c>
      <c r="J683" s="55">
        <f>J318</f>
        <v>1884000</v>
      </c>
    </row>
    <row r="684" spans="2:10" ht="24.75" customHeight="1" x14ac:dyDescent="0.25">
      <c r="B684" s="272" t="s">
        <v>150</v>
      </c>
      <c r="C684" s="273"/>
      <c r="D684" s="83" t="s">
        <v>122</v>
      </c>
      <c r="E684" s="148" t="s">
        <v>265</v>
      </c>
      <c r="F684" s="148" t="s">
        <v>177</v>
      </c>
      <c r="G684" s="270" t="s">
        <v>271</v>
      </c>
      <c r="H684" s="271"/>
      <c r="I684" s="160"/>
      <c r="J684" s="69">
        <f t="shared" ref="J684:J685" si="234">J685</f>
        <v>19030.3</v>
      </c>
    </row>
    <row r="685" spans="2:10" x14ac:dyDescent="0.25">
      <c r="B685" s="272" t="s">
        <v>196</v>
      </c>
      <c r="C685" s="273"/>
      <c r="D685" s="83" t="s">
        <v>122</v>
      </c>
      <c r="E685" s="148" t="s">
        <v>265</v>
      </c>
      <c r="F685" s="148" t="s">
        <v>177</v>
      </c>
      <c r="G685" s="270" t="s">
        <v>271</v>
      </c>
      <c r="H685" s="271"/>
      <c r="I685" s="160">
        <v>800</v>
      </c>
      <c r="J685" s="69">
        <f t="shared" si="234"/>
        <v>19030.3</v>
      </c>
    </row>
    <row r="686" spans="2:10" ht="36.75" customHeight="1" x14ac:dyDescent="0.25">
      <c r="B686" s="274" t="s">
        <v>262</v>
      </c>
      <c r="C686" s="275"/>
      <c r="D686" s="49" t="s">
        <v>122</v>
      </c>
      <c r="E686" s="149" t="s">
        <v>265</v>
      </c>
      <c r="F686" s="149" t="s">
        <v>177</v>
      </c>
      <c r="G686" s="285" t="s">
        <v>271</v>
      </c>
      <c r="H686" s="287"/>
      <c r="I686" s="59">
        <v>810</v>
      </c>
      <c r="J686" s="55">
        <f>J321</f>
        <v>19030.3</v>
      </c>
    </row>
    <row r="687" spans="2:10" ht="60.75" customHeight="1" x14ac:dyDescent="0.25">
      <c r="B687" s="272" t="s">
        <v>263</v>
      </c>
      <c r="C687" s="273"/>
      <c r="D687" s="83" t="s">
        <v>122</v>
      </c>
      <c r="E687" s="148" t="s">
        <v>265</v>
      </c>
      <c r="F687" s="148" t="s">
        <v>177</v>
      </c>
      <c r="G687" s="270" t="s">
        <v>272</v>
      </c>
      <c r="H687" s="271"/>
      <c r="I687" s="160"/>
      <c r="J687" s="69">
        <f t="shared" ref="J687:J688" si="235">J688</f>
        <v>4527034</v>
      </c>
    </row>
    <row r="688" spans="2:10" x14ac:dyDescent="0.25">
      <c r="B688" s="272" t="s">
        <v>257</v>
      </c>
      <c r="C688" s="273"/>
      <c r="D688" s="83" t="s">
        <v>122</v>
      </c>
      <c r="E688" s="148" t="s">
        <v>265</v>
      </c>
      <c r="F688" s="148" t="s">
        <v>177</v>
      </c>
      <c r="G688" s="270" t="s">
        <v>272</v>
      </c>
      <c r="H688" s="271"/>
      <c r="I688" s="160">
        <v>400</v>
      </c>
      <c r="J688" s="69">
        <f t="shared" si="235"/>
        <v>4527034</v>
      </c>
    </row>
    <row r="689" spans="2:10" ht="24.75" customHeight="1" x14ac:dyDescent="0.25">
      <c r="B689" s="274" t="s">
        <v>258</v>
      </c>
      <c r="C689" s="275"/>
      <c r="D689" s="49" t="s">
        <v>122</v>
      </c>
      <c r="E689" s="149" t="s">
        <v>265</v>
      </c>
      <c r="F689" s="149" t="s">
        <v>177</v>
      </c>
      <c r="G689" s="285" t="s">
        <v>272</v>
      </c>
      <c r="H689" s="287"/>
      <c r="I689" s="59">
        <v>410</v>
      </c>
      <c r="J689" s="55">
        <f>J324</f>
        <v>4527034</v>
      </c>
    </row>
    <row r="690" spans="2:10" ht="48.75" customHeight="1" x14ac:dyDescent="0.25">
      <c r="B690" s="272" t="s">
        <v>264</v>
      </c>
      <c r="C690" s="273"/>
      <c r="D690" s="83" t="s">
        <v>122</v>
      </c>
      <c r="E690" s="148" t="s">
        <v>265</v>
      </c>
      <c r="F690" s="148" t="s">
        <v>177</v>
      </c>
      <c r="G690" s="270" t="s">
        <v>273</v>
      </c>
      <c r="H690" s="271"/>
      <c r="I690" s="160"/>
      <c r="J690" s="70">
        <f t="shared" ref="J690:J691" si="236">J691</f>
        <v>2037415.94</v>
      </c>
    </row>
    <row r="691" spans="2:10" ht="24.75" customHeight="1" x14ac:dyDescent="0.25">
      <c r="B691" s="272" t="s">
        <v>194</v>
      </c>
      <c r="C691" s="273"/>
      <c r="D691" s="83" t="s">
        <v>122</v>
      </c>
      <c r="E691" s="148" t="s">
        <v>265</v>
      </c>
      <c r="F691" s="148" t="s">
        <v>177</v>
      </c>
      <c r="G691" s="270" t="s">
        <v>273</v>
      </c>
      <c r="H691" s="271"/>
      <c r="I691" s="160">
        <v>400</v>
      </c>
      <c r="J691" s="70">
        <f t="shared" si="236"/>
        <v>2037415.94</v>
      </c>
    </row>
    <row r="692" spans="2:10" ht="24.75" customHeight="1" x14ac:dyDescent="0.25">
      <c r="B692" s="274" t="s">
        <v>195</v>
      </c>
      <c r="C692" s="275"/>
      <c r="D692" s="49" t="s">
        <v>122</v>
      </c>
      <c r="E692" s="149" t="s">
        <v>265</v>
      </c>
      <c r="F692" s="149" t="s">
        <v>177</v>
      </c>
      <c r="G692" s="285" t="s">
        <v>273</v>
      </c>
      <c r="H692" s="287"/>
      <c r="I692" s="59">
        <v>410</v>
      </c>
      <c r="J692" s="55">
        <f>J327</f>
        <v>2037415.94</v>
      </c>
    </row>
    <row r="693" spans="2:10" x14ac:dyDescent="0.25">
      <c r="B693" s="317" t="s">
        <v>274</v>
      </c>
      <c r="C693" s="318"/>
      <c r="D693" s="82" t="s">
        <v>122</v>
      </c>
      <c r="E693" s="151" t="s">
        <v>265</v>
      </c>
      <c r="F693" s="151" t="s">
        <v>187</v>
      </c>
      <c r="G693" s="319"/>
      <c r="H693" s="320"/>
      <c r="I693" s="76"/>
      <c r="J693" s="76">
        <f>J694+J700+J705+J710+J713+J730+J733+J736+J739+J718+J721+J724+J727</f>
        <v>26591544.34</v>
      </c>
    </row>
    <row r="694" spans="2:10" x14ac:dyDescent="0.25">
      <c r="B694" s="272" t="s">
        <v>275</v>
      </c>
      <c r="C694" s="273"/>
      <c r="D694" s="83" t="s">
        <v>122</v>
      </c>
      <c r="E694" s="148" t="s">
        <v>265</v>
      </c>
      <c r="F694" s="148" t="s">
        <v>187</v>
      </c>
      <c r="G694" s="270" t="s">
        <v>289</v>
      </c>
      <c r="H694" s="271"/>
      <c r="I694" s="160"/>
      <c r="J694" s="69">
        <f t="shared" ref="J694" si="237">J695+J697</f>
        <v>4151722.6</v>
      </c>
    </row>
    <row r="695" spans="2:10" ht="24.75" customHeight="1" x14ac:dyDescent="0.25">
      <c r="B695" s="272" t="s">
        <v>194</v>
      </c>
      <c r="C695" s="273"/>
      <c r="D695" s="83" t="s">
        <v>122</v>
      </c>
      <c r="E695" s="148" t="s">
        <v>265</v>
      </c>
      <c r="F695" s="148" t="s">
        <v>187</v>
      </c>
      <c r="G695" s="270" t="s">
        <v>289</v>
      </c>
      <c r="H695" s="271"/>
      <c r="I695" s="160">
        <v>200</v>
      </c>
      <c r="J695" s="70">
        <f t="shared" ref="J695" si="238">J696</f>
        <v>3915967.06</v>
      </c>
    </row>
    <row r="696" spans="2:10" ht="24.75" customHeight="1" x14ac:dyDescent="0.25">
      <c r="B696" s="274" t="s">
        <v>195</v>
      </c>
      <c r="C696" s="275"/>
      <c r="D696" s="49" t="s">
        <v>122</v>
      </c>
      <c r="E696" s="149" t="s">
        <v>265</v>
      </c>
      <c r="F696" s="149" t="s">
        <v>187</v>
      </c>
      <c r="G696" s="285" t="s">
        <v>289</v>
      </c>
      <c r="H696" s="287"/>
      <c r="I696" s="59">
        <v>240</v>
      </c>
      <c r="J696" s="55">
        <f>J331</f>
        <v>3915967.06</v>
      </c>
    </row>
    <row r="697" spans="2:10" x14ac:dyDescent="0.25">
      <c r="B697" s="272" t="s">
        <v>276</v>
      </c>
      <c r="C697" s="273"/>
      <c r="D697" s="83" t="s">
        <v>122</v>
      </c>
      <c r="E697" s="148" t="s">
        <v>265</v>
      </c>
      <c r="F697" s="148" t="s">
        <v>187</v>
      </c>
      <c r="G697" s="270" t="s">
        <v>289</v>
      </c>
      <c r="H697" s="271"/>
      <c r="I697" s="160">
        <v>800</v>
      </c>
      <c r="J697" s="69">
        <f t="shared" ref="J697" si="239">J698+J699</f>
        <v>235755.53999999998</v>
      </c>
    </row>
    <row r="698" spans="2:10" x14ac:dyDescent="0.25">
      <c r="B698" s="274" t="s">
        <v>197</v>
      </c>
      <c r="C698" s="275"/>
      <c r="D698" s="49" t="s">
        <v>122</v>
      </c>
      <c r="E698" s="149" t="s">
        <v>265</v>
      </c>
      <c r="F698" s="149" t="s">
        <v>187</v>
      </c>
      <c r="G698" s="285" t="s">
        <v>289</v>
      </c>
      <c r="H698" s="287"/>
      <c r="I698" s="59">
        <v>830</v>
      </c>
      <c r="J698" s="55">
        <f>J333</f>
        <v>65771.539999999994</v>
      </c>
    </row>
    <row r="699" spans="2:10" x14ac:dyDescent="0.25">
      <c r="B699" s="274" t="s">
        <v>255</v>
      </c>
      <c r="C699" s="275"/>
      <c r="D699" s="49" t="s">
        <v>122</v>
      </c>
      <c r="E699" s="149" t="s">
        <v>265</v>
      </c>
      <c r="F699" s="149" t="s">
        <v>187</v>
      </c>
      <c r="G699" s="285" t="s">
        <v>289</v>
      </c>
      <c r="H699" s="287"/>
      <c r="I699" s="59">
        <v>850</v>
      </c>
      <c r="J699" s="55">
        <f>J334</f>
        <v>169984</v>
      </c>
    </row>
    <row r="700" spans="2:10" ht="44.25" customHeight="1" x14ac:dyDescent="0.25">
      <c r="B700" s="334" t="s">
        <v>277</v>
      </c>
      <c r="C700" s="335"/>
      <c r="D700" s="83" t="s">
        <v>122</v>
      </c>
      <c r="E700" s="148" t="s">
        <v>265</v>
      </c>
      <c r="F700" s="148" t="s">
        <v>187</v>
      </c>
      <c r="G700" s="270" t="s">
        <v>182</v>
      </c>
      <c r="H700" s="271"/>
      <c r="I700" s="160"/>
      <c r="J700" s="69">
        <f>J701+J703</f>
        <v>594229</v>
      </c>
    </row>
    <row r="701" spans="2:10" ht="24.75" customHeight="1" x14ac:dyDescent="0.25">
      <c r="B701" s="298" t="s">
        <v>194</v>
      </c>
      <c r="C701" s="273"/>
      <c r="D701" s="83" t="s">
        <v>122</v>
      </c>
      <c r="E701" s="148" t="s">
        <v>265</v>
      </c>
      <c r="F701" s="148" t="s">
        <v>187</v>
      </c>
      <c r="G701" s="270" t="s">
        <v>182</v>
      </c>
      <c r="H701" s="271"/>
      <c r="I701" s="160">
        <v>200</v>
      </c>
      <c r="J701" s="69">
        <f t="shared" ref="J701:J703" si="240">J702</f>
        <v>578008</v>
      </c>
    </row>
    <row r="702" spans="2:10" ht="24.75" customHeight="1" x14ac:dyDescent="0.25">
      <c r="B702" s="274" t="s">
        <v>195</v>
      </c>
      <c r="C702" s="275"/>
      <c r="D702" s="49" t="s">
        <v>122</v>
      </c>
      <c r="E702" s="149" t="s">
        <v>265</v>
      </c>
      <c r="F702" s="149" t="s">
        <v>187</v>
      </c>
      <c r="G702" s="285" t="s">
        <v>182</v>
      </c>
      <c r="H702" s="287"/>
      <c r="I702" s="59">
        <v>240</v>
      </c>
      <c r="J702" s="55">
        <f>J337</f>
        <v>578008</v>
      </c>
    </row>
    <row r="703" spans="2:10" ht="24.75" customHeight="1" x14ac:dyDescent="0.25">
      <c r="B703" s="298" t="s">
        <v>194</v>
      </c>
      <c r="C703" s="273"/>
      <c r="D703" s="83" t="s">
        <v>122</v>
      </c>
      <c r="E703" s="148" t="s">
        <v>265</v>
      </c>
      <c r="F703" s="148" t="s">
        <v>187</v>
      </c>
      <c r="G703" s="270" t="s">
        <v>182</v>
      </c>
      <c r="H703" s="271"/>
      <c r="I703" s="160">
        <v>800</v>
      </c>
      <c r="J703" s="69">
        <f t="shared" si="240"/>
        <v>16221</v>
      </c>
    </row>
    <row r="704" spans="2:10" ht="16.5" customHeight="1" x14ac:dyDescent="0.25">
      <c r="B704" s="274" t="s">
        <v>197</v>
      </c>
      <c r="C704" s="275"/>
      <c r="D704" s="242" t="s">
        <v>122</v>
      </c>
      <c r="E704" s="169" t="s">
        <v>265</v>
      </c>
      <c r="F704" s="169" t="s">
        <v>187</v>
      </c>
      <c r="G704" s="276" t="s">
        <v>182</v>
      </c>
      <c r="H704" s="277"/>
      <c r="I704" s="254">
        <v>830</v>
      </c>
      <c r="J704" s="244">
        <f>J339</f>
        <v>16221</v>
      </c>
    </row>
    <row r="705" spans="2:10" x14ac:dyDescent="0.25">
      <c r="B705" s="272" t="s">
        <v>278</v>
      </c>
      <c r="C705" s="273"/>
      <c r="D705" s="83" t="s">
        <v>122</v>
      </c>
      <c r="E705" s="148" t="s">
        <v>265</v>
      </c>
      <c r="F705" s="148" t="s">
        <v>187</v>
      </c>
      <c r="G705" s="270" t="s">
        <v>185</v>
      </c>
      <c r="H705" s="271"/>
      <c r="I705" s="160"/>
      <c r="J705" s="69">
        <f>J706+J708</f>
        <v>6037</v>
      </c>
    </row>
    <row r="706" spans="2:10" ht="24.75" customHeight="1" x14ac:dyDescent="0.25">
      <c r="B706" s="272" t="s">
        <v>194</v>
      </c>
      <c r="C706" s="273"/>
      <c r="D706" s="83" t="s">
        <v>122</v>
      </c>
      <c r="E706" s="148" t="s">
        <v>265</v>
      </c>
      <c r="F706" s="148" t="s">
        <v>187</v>
      </c>
      <c r="G706" s="270" t="s">
        <v>185</v>
      </c>
      <c r="H706" s="271"/>
      <c r="I706" s="160">
        <v>200</v>
      </c>
      <c r="J706" s="69">
        <f t="shared" ref="J706" si="241">J707</f>
        <v>5871</v>
      </c>
    </row>
    <row r="707" spans="2:10" ht="24.75" customHeight="1" x14ac:dyDescent="0.25">
      <c r="B707" s="274" t="s">
        <v>195</v>
      </c>
      <c r="C707" s="275"/>
      <c r="D707" s="49" t="s">
        <v>122</v>
      </c>
      <c r="E707" s="149" t="s">
        <v>265</v>
      </c>
      <c r="F707" s="149" t="s">
        <v>187</v>
      </c>
      <c r="G707" s="285" t="s">
        <v>185</v>
      </c>
      <c r="H707" s="287"/>
      <c r="I707" s="59">
        <v>240</v>
      </c>
      <c r="J707" s="55">
        <f>J342</f>
        <v>5871</v>
      </c>
    </row>
    <row r="708" spans="2:10" ht="24.75" customHeight="1" x14ac:dyDescent="0.25">
      <c r="B708" s="298" t="s">
        <v>194</v>
      </c>
      <c r="C708" s="273"/>
      <c r="D708" s="83" t="s">
        <v>122</v>
      </c>
      <c r="E708" s="148" t="s">
        <v>265</v>
      </c>
      <c r="F708" s="148" t="s">
        <v>187</v>
      </c>
      <c r="G708" s="270" t="s">
        <v>185</v>
      </c>
      <c r="H708" s="271"/>
      <c r="I708" s="160">
        <v>800</v>
      </c>
      <c r="J708" s="69">
        <f t="shared" ref="J708" si="242">J709</f>
        <v>166</v>
      </c>
    </row>
    <row r="709" spans="2:10" ht="14.25" customHeight="1" x14ac:dyDescent="0.25">
      <c r="B709" s="274" t="s">
        <v>197</v>
      </c>
      <c r="C709" s="275"/>
      <c r="D709" s="242" t="s">
        <v>122</v>
      </c>
      <c r="E709" s="169" t="s">
        <v>265</v>
      </c>
      <c r="F709" s="169" t="s">
        <v>187</v>
      </c>
      <c r="G709" s="276" t="s">
        <v>185</v>
      </c>
      <c r="H709" s="277"/>
      <c r="I709" s="254">
        <v>830</v>
      </c>
      <c r="J709" s="244">
        <f>J344</f>
        <v>166</v>
      </c>
    </row>
    <row r="710" spans="2:10" x14ac:dyDescent="0.25">
      <c r="B710" s="272" t="s">
        <v>279</v>
      </c>
      <c r="C710" s="273"/>
      <c r="D710" s="83" t="s">
        <v>122</v>
      </c>
      <c r="E710" s="148" t="s">
        <v>265</v>
      </c>
      <c r="F710" s="148" t="s">
        <v>187</v>
      </c>
      <c r="G710" s="270" t="s">
        <v>288</v>
      </c>
      <c r="H710" s="271"/>
      <c r="I710" s="160"/>
      <c r="J710" s="69">
        <f t="shared" ref="J710:J711" si="243">J711</f>
        <v>250000</v>
      </c>
    </row>
    <row r="711" spans="2:10" ht="24.75" customHeight="1" x14ac:dyDescent="0.25">
      <c r="B711" s="272" t="s">
        <v>194</v>
      </c>
      <c r="C711" s="273"/>
      <c r="D711" s="83" t="s">
        <v>122</v>
      </c>
      <c r="E711" s="148" t="s">
        <v>265</v>
      </c>
      <c r="F711" s="148" t="s">
        <v>187</v>
      </c>
      <c r="G711" s="270" t="s">
        <v>288</v>
      </c>
      <c r="H711" s="271"/>
      <c r="I711" s="160">
        <v>200</v>
      </c>
      <c r="J711" s="69">
        <f t="shared" si="243"/>
        <v>250000</v>
      </c>
    </row>
    <row r="712" spans="2:10" ht="24.75" customHeight="1" x14ac:dyDescent="0.25">
      <c r="B712" s="274" t="s">
        <v>195</v>
      </c>
      <c r="C712" s="275"/>
      <c r="D712" s="49" t="s">
        <v>122</v>
      </c>
      <c r="E712" s="149" t="s">
        <v>265</v>
      </c>
      <c r="F712" s="149" t="s">
        <v>187</v>
      </c>
      <c r="G712" s="285" t="s">
        <v>288</v>
      </c>
      <c r="H712" s="287"/>
      <c r="I712" s="59">
        <v>240</v>
      </c>
      <c r="J712" s="55">
        <f>J347</f>
        <v>250000</v>
      </c>
    </row>
    <row r="713" spans="2:10" x14ac:dyDescent="0.25">
      <c r="B713" s="272" t="s">
        <v>280</v>
      </c>
      <c r="C713" s="273"/>
      <c r="D713" s="83" t="s">
        <v>122</v>
      </c>
      <c r="E713" s="148" t="s">
        <v>265</v>
      </c>
      <c r="F713" s="148" t="s">
        <v>187</v>
      </c>
      <c r="G713" s="270" t="s">
        <v>287</v>
      </c>
      <c r="H713" s="271"/>
      <c r="I713" s="160"/>
      <c r="J713" s="69">
        <f t="shared" ref="J713" si="244">J714+J716</f>
        <v>9531289.0299999993</v>
      </c>
    </row>
    <row r="714" spans="2:10" ht="24.75" customHeight="1" x14ac:dyDescent="0.25">
      <c r="B714" s="272" t="s">
        <v>194</v>
      </c>
      <c r="C714" s="273"/>
      <c r="D714" s="83" t="s">
        <v>122</v>
      </c>
      <c r="E714" s="148" t="s">
        <v>265</v>
      </c>
      <c r="F714" s="148" t="s">
        <v>187</v>
      </c>
      <c r="G714" s="270" t="s">
        <v>287</v>
      </c>
      <c r="H714" s="271"/>
      <c r="I714" s="160">
        <v>200</v>
      </c>
      <c r="J714" s="70">
        <f t="shared" ref="J714" si="245">J715</f>
        <v>8906841.0299999993</v>
      </c>
    </row>
    <row r="715" spans="2:10" ht="24.75" customHeight="1" x14ac:dyDescent="0.25">
      <c r="B715" s="274" t="s">
        <v>195</v>
      </c>
      <c r="C715" s="275"/>
      <c r="D715" s="49" t="s">
        <v>122</v>
      </c>
      <c r="E715" s="149" t="s">
        <v>265</v>
      </c>
      <c r="F715" s="149" t="s">
        <v>187</v>
      </c>
      <c r="G715" s="285" t="s">
        <v>287</v>
      </c>
      <c r="H715" s="287"/>
      <c r="I715" s="59">
        <v>240</v>
      </c>
      <c r="J715" s="55">
        <f>J350</f>
        <v>8906841.0299999993</v>
      </c>
    </row>
    <row r="716" spans="2:10" x14ac:dyDescent="0.25">
      <c r="B716" s="272" t="s">
        <v>276</v>
      </c>
      <c r="C716" s="273"/>
      <c r="D716" s="83" t="s">
        <v>122</v>
      </c>
      <c r="E716" s="148" t="s">
        <v>265</v>
      </c>
      <c r="F716" s="148" t="s">
        <v>187</v>
      </c>
      <c r="G716" s="270" t="s">
        <v>287</v>
      </c>
      <c r="H716" s="271"/>
      <c r="I716" s="160">
        <v>800</v>
      </c>
      <c r="J716" s="69">
        <f t="shared" ref="J716" si="246">J717</f>
        <v>624448</v>
      </c>
    </row>
    <row r="717" spans="2:10" x14ac:dyDescent="0.25">
      <c r="B717" s="274" t="s">
        <v>255</v>
      </c>
      <c r="C717" s="275"/>
      <c r="D717" s="49" t="s">
        <v>122</v>
      </c>
      <c r="E717" s="149" t="s">
        <v>265</v>
      </c>
      <c r="F717" s="149" t="s">
        <v>187</v>
      </c>
      <c r="G717" s="285" t="s">
        <v>287</v>
      </c>
      <c r="H717" s="287"/>
      <c r="I717" s="59">
        <v>850</v>
      </c>
      <c r="J717" s="55">
        <f>J352</f>
        <v>624448</v>
      </c>
    </row>
    <row r="718" spans="2:10" ht="96" customHeight="1" x14ac:dyDescent="0.25">
      <c r="B718" s="272" t="s">
        <v>424</v>
      </c>
      <c r="C718" s="273"/>
      <c r="D718" s="83" t="s">
        <v>122</v>
      </c>
      <c r="E718" s="148" t="s">
        <v>265</v>
      </c>
      <c r="F718" s="148" t="s">
        <v>187</v>
      </c>
      <c r="G718" s="270" t="s">
        <v>423</v>
      </c>
      <c r="H718" s="271"/>
      <c r="I718" s="70"/>
      <c r="J718" s="114">
        <f>J719</f>
        <v>6000000</v>
      </c>
    </row>
    <row r="719" spans="2:10" ht="21.75" customHeight="1" x14ac:dyDescent="0.25">
      <c r="B719" s="272" t="s">
        <v>194</v>
      </c>
      <c r="C719" s="273"/>
      <c r="D719" s="83" t="s">
        <v>122</v>
      </c>
      <c r="E719" s="148" t="s">
        <v>265</v>
      </c>
      <c r="F719" s="148" t="s">
        <v>187</v>
      </c>
      <c r="G719" s="270" t="s">
        <v>423</v>
      </c>
      <c r="H719" s="271"/>
      <c r="I719" s="70">
        <v>200</v>
      </c>
      <c r="J719" s="114">
        <f>J720</f>
        <v>6000000</v>
      </c>
    </row>
    <row r="720" spans="2:10" ht="23.25" customHeight="1" x14ac:dyDescent="0.25">
      <c r="B720" s="274" t="s">
        <v>195</v>
      </c>
      <c r="C720" s="275"/>
      <c r="D720" s="49" t="s">
        <v>122</v>
      </c>
      <c r="E720" s="149" t="s">
        <v>265</v>
      </c>
      <c r="F720" s="149" t="s">
        <v>187</v>
      </c>
      <c r="G720" s="276" t="s">
        <v>423</v>
      </c>
      <c r="H720" s="277"/>
      <c r="I720" s="59">
        <v>240</v>
      </c>
      <c r="J720" s="55">
        <f>J353</f>
        <v>6000000</v>
      </c>
    </row>
    <row r="721" spans="2:10" ht="83.25" customHeight="1" x14ac:dyDescent="0.25">
      <c r="B721" s="272" t="s">
        <v>430</v>
      </c>
      <c r="C721" s="273"/>
      <c r="D721" s="83" t="s">
        <v>122</v>
      </c>
      <c r="E721" s="148" t="s">
        <v>265</v>
      </c>
      <c r="F721" s="148" t="s">
        <v>187</v>
      </c>
      <c r="G721" s="270" t="s">
        <v>426</v>
      </c>
      <c r="H721" s="271"/>
      <c r="I721" s="70"/>
      <c r="J721" s="114">
        <f>J722</f>
        <v>61000</v>
      </c>
    </row>
    <row r="722" spans="2:10" ht="24.75" customHeight="1" x14ac:dyDescent="0.25">
      <c r="B722" s="272" t="s">
        <v>194</v>
      </c>
      <c r="C722" s="273"/>
      <c r="D722" s="83"/>
      <c r="E722" s="148"/>
      <c r="F722" s="148"/>
      <c r="G722" s="270" t="s">
        <v>426</v>
      </c>
      <c r="H722" s="271"/>
      <c r="I722" s="70">
        <v>200</v>
      </c>
      <c r="J722" s="114">
        <f>J723</f>
        <v>61000</v>
      </c>
    </row>
    <row r="723" spans="2:10" ht="26.25" customHeight="1" x14ac:dyDescent="0.25">
      <c r="B723" s="274" t="s">
        <v>195</v>
      </c>
      <c r="C723" s="275"/>
      <c r="D723" s="49"/>
      <c r="E723" s="149"/>
      <c r="F723" s="149"/>
      <c r="G723" s="276" t="s">
        <v>426</v>
      </c>
      <c r="H723" s="277"/>
      <c r="I723" s="59">
        <v>240</v>
      </c>
      <c r="J723" s="55">
        <f>J358</f>
        <v>61000</v>
      </c>
    </row>
    <row r="724" spans="2:10" ht="73.5" customHeight="1" x14ac:dyDescent="0.25">
      <c r="B724" s="272" t="s">
        <v>427</v>
      </c>
      <c r="C724" s="273"/>
      <c r="D724" s="83" t="s">
        <v>122</v>
      </c>
      <c r="E724" s="241" t="s">
        <v>265</v>
      </c>
      <c r="F724" s="241" t="s">
        <v>187</v>
      </c>
      <c r="G724" s="270" t="s">
        <v>429</v>
      </c>
      <c r="H724" s="271"/>
      <c r="I724" s="69">
        <f>I730</f>
        <v>0</v>
      </c>
      <c r="J724" s="114">
        <f>J725</f>
        <v>600000</v>
      </c>
    </row>
    <row r="725" spans="2:10" ht="28.5" customHeight="1" x14ac:dyDescent="0.25">
      <c r="B725" s="272" t="s">
        <v>194</v>
      </c>
      <c r="C725" s="273"/>
      <c r="D725" s="83" t="s">
        <v>122</v>
      </c>
      <c r="E725" s="241" t="s">
        <v>265</v>
      </c>
      <c r="F725" s="241" t="s">
        <v>187</v>
      </c>
      <c r="G725" s="270" t="s">
        <v>429</v>
      </c>
      <c r="H725" s="271"/>
      <c r="I725" s="69">
        <v>200</v>
      </c>
      <c r="J725" s="114">
        <f>J726</f>
        <v>600000</v>
      </c>
    </row>
    <row r="726" spans="2:10" ht="27" customHeight="1" x14ac:dyDescent="0.25">
      <c r="B726" s="274" t="s">
        <v>195</v>
      </c>
      <c r="C726" s="275"/>
      <c r="D726" s="242" t="s">
        <v>122</v>
      </c>
      <c r="E726" s="243" t="s">
        <v>265</v>
      </c>
      <c r="F726" s="243" t="s">
        <v>187</v>
      </c>
      <c r="G726" s="276" t="s">
        <v>429</v>
      </c>
      <c r="H726" s="277"/>
      <c r="I726" s="244">
        <v>240</v>
      </c>
      <c r="J726" s="239">
        <f>J361</f>
        <v>600000</v>
      </c>
    </row>
    <row r="727" spans="2:10" ht="84" customHeight="1" x14ac:dyDescent="0.25">
      <c r="B727" s="272" t="s">
        <v>428</v>
      </c>
      <c r="C727" s="273"/>
      <c r="D727" s="83" t="s">
        <v>122</v>
      </c>
      <c r="E727" s="241" t="s">
        <v>265</v>
      </c>
      <c r="F727" s="241" t="s">
        <v>187</v>
      </c>
      <c r="G727" s="270" t="s">
        <v>431</v>
      </c>
      <c r="H727" s="271"/>
      <c r="I727" s="69">
        <f>I733</f>
        <v>0</v>
      </c>
      <c r="J727" s="114">
        <f>J728</f>
        <v>6100</v>
      </c>
    </row>
    <row r="728" spans="2:10" ht="27" customHeight="1" x14ac:dyDescent="0.25">
      <c r="B728" s="272" t="s">
        <v>194</v>
      </c>
      <c r="C728" s="273"/>
      <c r="D728" s="83" t="s">
        <v>122</v>
      </c>
      <c r="E728" s="241" t="s">
        <v>265</v>
      </c>
      <c r="F728" s="241" t="s">
        <v>187</v>
      </c>
      <c r="G728" s="270" t="s">
        <v>431</v>
      </c>
      <c r="H728" s="271"/>
      <c r="I728" s="69">
        <v>200</v>
      </c>
      <c r="J728" s="114">
        <f>J729</f>
        <v>6100</v>
      </c>
    </row>
    <row r="729" spans="2:10" ht="27" customHeight="1" x14ac:dyDescent="0.25">
      <c r="B729" s="274" t="s">
        <v>195</v>
      </c>
      <c r="C729" s="275"/>
      <c r="D729" s="242" t="s">
        <v>122</v>
      </c>
      <c r="E729" s="243" t="s">
        <v>265</v>
      </c>
      <c r="F729" s="243" t="s">
        <v>187</v>
      </c>
      <c r="G729" s="276" t="s">
        <v>431</v>
      </c>
      <c r="H729" s="277"/>
      <c r="I729" s="244">
        <v>240</v>
      </c>
      <c r="J729" s="239">
        <f>J364</f>
        <v>6100</v>
      </c>
    </row>
    <row r="730" spans="2:10" ht="71.25" customHeight="1" x14ac:dyDescent="0.25">
      <c r="B730" s="272" t="s">
        <v>281</v>
      </c>
      <c r="C730" s="273"/>
      <c r="D730" s="83" t="s">
        <v>122</v>
      </c>
      <c r="E730" s="148" t="s">
        <v>265</v>
      </c>
      <c r="F730" s="148" t="s">
        <v>187</v>
      </c>
      <c r="G730" s="270" t="s">
        <v>286</v>
      </c>
      <c r="H730" s="271"/>
      <c r="I730" s="160"/>
      <c r="J730" s="69">
        <f t="shared" ref="J730:J731" si="247">J731</f>
        <v>0</v>
      </c>
    </row>
    <row r="731" spans="2:10" ht="24.75" customHeight="1" x14ac:dyDescent="0.25">
      <c r="B731" s="272" t="s">
        <v>194</v>
      </c>
      <c r="C731" s="273"/>
      <c r="D731" s="83" t="s">
        <v>122</v>
      </c>
      <c r="E731" s="148" t="s">
        <v>265</v>
      </c>
      <c r="F731" s="148" t="s">
        <v>187</v>
      </c>
      <c r="G731" s="270" t="s">
        <v>286</v>
      </c>
      <c r="H731" s="271"/>
      <c r="I731" s="160">
        <v>200</v>
      </c>
      <c r="J731" s="69">
        <f t="shared" si="247"/>
        <v>0</v>
      </c>
    </row>
    <row r="732" spans="2:10" ht="24.75" customHeight="1" x14ac:dyDescent="0.25">
      <c r="B732" s="274" t="s">
        <v>195</v>
      </c>
      <c r="C732" s="275"/>
      <c r="D732" s="49" t="s">
        <v>122</v>
      </c>
      <c r="E732" s="149" t="s">
        <v>265</v>
      </c>
      <c r="F732" s="149" t="s">
        <v>187</v>
      </c>
      <c r="G732" s="285" t="s">
        <v>286</v>
      </c>
      <c r="H732" s="287"/>
      <c r="I732" s="59">
        <v>240</v>
      </c>
      <c r="J732" s="55">
        <f>J367</f>
        <v>0</v>
      </c>
    </row>
    <row r="733" spans="2:10" ht="65.25" customHeight="1" x14ac:dyDescent="0.25">
      <c r="B733" s="510" t="s">
        <v>282</v>
      </c>
      <c r="C733" s="511"/>
      <c r="D733" s="83" t="s">
        <v>122</v>
      </c>
      <c r="E733" s="148" t="s">
        <v>265</v>
      </c>
      <c r="F733" s="148" t="s">
        <v>187</v>
      </c>
      <c r="G733" s="270" t="s">
        <v>286</v>
      </c>
      <c r="H733" s="271"/>
      <c r="I733" s="160"/>
      <c r="J733" s="70">
        <f t="shared" ref="J733:J734" si="248">J734</f>
        <v>0</v>
      </c>
    </row>
    <row r="734" spans="2:10" ht="24.75" customHeight="1" x14ac:dyDescent="0.25">
      <c r="B734" s="272" t="s">
        <v>194</v>
      </c>
      <c r="C734" s="273"/>
      <c r="D734" s="83" t="s">
        <v>122</v>
      </c>
      <c r="E734" s="148" t="s">
        <v>265</v>
      </c>
      <c r="F734" s="148" t="s">
        <v>187</v>
      </c>
      <c r="G734" s="270" t="s">
        <v>286</v>
      </c>
      <c r="H734" s="271"/>
      <c r="I734" s="160">
        <v>200</v>
      </c>
      <c r="J734" s="70">
        <f t="shared" si="248"/>
        <v>0</v>
      </c>
    </row>
    <row r="735" spans="2:10" ht="24.75" customHeight="1" x14ac:dyDescent="0.25">
      <c r="B735" s="274" t="s">
        <v>195</v>
      </c>
      <c r="C735" s="275"/>
      <c r="D735" s="49" t="s">
        <v>122</v>
      </c>
      <c r="E735" s="169" t="s">
        <v>265</v>
      </c>
      <c r="F735" s="169" t="s">
        <v>187</v>
      </c>
      <c r="G735" s="276" t="s">
        <v>286</v>
      </c>
      <c r="H735" s="277"/>
      <c r="I735" s="59">
        <v>240</v>
      </c>
      <c r="J735" s="55">
        <f>J370</f>
        <v>0</v>
      </c>
    </row>
    <row r="736" spans="2:10" ht="68.25" customHeight="1" x14ac:dyDescent="0.25">
      <c r="B736" s="170" t="s">
        <v>283</v>
      </c>
      <c r="C736" s="171"/>
      <c r="D736" s="83" t="s">
        <v>122</v>
      </c>
      <c r="E736" s="148" t="s">
        <v>265</v>
      </c>
      <c r="F736" s="148" t="s">
        <v>187</v>
      </c>
      <c r="G736" s="270" t="s">
        <v>285</v>
      </c>
      <c r="H736" s="271"/>
      <c r="I736" s="160"/>
      <c r="J736" s="69">
        <f t="shared" ref="J736:J737" si="249">J737</f>
        <v>5175520</v>
      </c>
    </row>
    <row r="737" spans="2:10" ht="24.75" customHeight="1" x14ac:dyDescent="0.25">
      <c r="B737" s="272" t="s">
        <v>194</v>
      </c>
      <c r="C737" s="273"/>
      <c r="D737" s="83" t="s">
        <v>122</v>
      </c>
      <c r="E737" s="148" t="s">
        <v>265</v>
      </c>
      <c r="F737" s="148" t="s">
        <v>187</v>
      </c>
      <c r="G737" s="270" t="s">
        <v>285</v>
      </c>
      <c r="H737" s="271"/>
      <c r="I737" s="160">
        <v>200</v>
      </c>
      <c r="J737" s="69">
        <f t="shared" si="249"/>
        <v>5175520</v>
      </c>
    </row>
    <row r="738" spans="2:10" ht="24.75" customHeight="1" x14ac:dyDescent="0.25">
      <c r="B738" s="274" t="s">
        <v>195</v>
      </c>
      <c r="C738" s="275"/>
      <c r="D738" s="49" t="s">
        <v>122</v>
      </c>
      <c r="E738" s="169" t="s">
        <v>265</v>
      </c>
      <c r="F738" s="169" t="s">
        <v>187</v>
      </c>
      <c r="G738" s="276" t="s">
        <v>285</v>
      </c>
      <c r="H738" s="277"/>
      <c r="I738" s="59">
        <v>240</v>
      </c>
      <c r="J738" s="55">
        <f>J373</f>
        <v>5175520</v>
      </c>
    </row>
    <row r="739" spans="2:10" ht="63.75" customHeight="1" x14ac:dyDescent="0.25">
      <c r="B739" s="510" t="s">
        <v>284</v>
      </c>
      <c r="C739" s="511"/>
      <c r="D739" s="83" t="s">
        <v>122</v>
      </c>
      <c r="E739" s="148" t="s">
        <v>265</v>
      </c>
      <c r="F739" s="148" t="s">
        <v>187</v>
      </c>
      <c r="G739" s="270" t="s">
        <v>285</v>
      </c>
      <c r="H739" s="271"/>
      <c r="I739" s="160"/>
      <c r="J739" s="69">
        <f t="shared" ref="J739:J740" si="250">J740</f>
        <v>215646.71</v>
      </c>
    </row>
    <row r="740" spans="2:10" ht="24.75" customHeight="1" x14ac:dyDescent="0.25">
      <c r="B740" s="272" t="s">
        <v>194</v>
      </c>
      <c r="C740" s="273"/>
      <c r="D740" s="83" t="s">
        <v>122</v>
      </c>
      <c r="E740" s="148" t="s">
        <v>265</v>
      </c>
      <c r="F740" s="148" t="s">
        <v>187</v>
      </c>
      <c r="G740" s="270" t="s">
        <v>285</v>
      </c>
      <c r="H740" s="271"/>
      <c r="I740" s="160">
        <v>200</v>
      </c>
      <c r="J740" s="69">
        <f t="shared" si="250"/>
        <v>215646.71</v>
      </c>
    </row>
    <row r="741" spans="2:10" ht="24.75" customHeight="1" x14ac:dyDescent="0.25">
      <c r="B741" s="274" t="s">
        <v>195</v>
      </c>
      <c r="C741" s="275"/>
      <c r="D741" s="49" t="s">
        <v>122</v>
      </c>
      <c r="E741" s="149" t="s">
        <v>265</v>
      </c>
      <c r="F741" s="149" t="s">
        <v>187</v>
      </c>
      <c r="G741" s="285" t="s">
        <v>285</v>
      </c>
      <c r="H741" s="287"/>
      <c r="I741" s="59">
        <v>240</v>
      </c>
      <c r="J741" s="55">
        <f>J376</f>
        <v>215646.71</v>
      </c>
    </row>
    <row r="742" spans="2:10" x14ac:dyDescent="0.25">
      <c r="B742" s="321" t="s">
        <v>290</v>
      </c>
      <c r="C742" s="311"/>
      <c r="D742" s="90" t="s">
        <v>122</v>
      </c>
      <c r="E742" s="90" t="s">
        <v>241</v>
      </c>
      <c r="F742" s="90"/>
      <c r="G742" s="306"/>
      <c r="H742" s="307"/>
      <c r="I742" s="162"/>
      <c r="J742" s="94">
        <f t="shared" ref="J742" si="251">J743</f>
        <v>10525171.390000001</v>
      </c>
    </row>
    <row r="743" spans="2:10" x14ac:dyDescent="0.25">
      <c r="B743" s="497" t="s">
        <v>291</v>
      </c>
      <c r="C743" s="369"/>
      <c r="D743" s="50" t="s">
        <v>122</v>
      </c>
      <c r="E743" s="50" t="s">
        <v>241</v>
      </c>
      <c r="F743" s="172" t="s">
        <v>176</v>
      </c>
      <c r="G743" s="508"/>
      <c r="H743" s="509"/>
      <c r="I743" s="60"/>
      <c r="J743" s="56">
        <f>J744+J751+J754+J757+J760</f>
        <v>10525171.390000001</v>
      </c>
    </row>
    <row r="744" spans="2:10" ht="24.75" customHeight="1" x14ac:dyDescent="0.25">
      <c r="B744" s="272" t="s">
        <v>292</v>
      </c>
      <c r="C744" s="273"/>
      <c r="D744" s="83" t="s">
        <v>122</v>
      </c>
      <c r="E744" s="148" t="s">
        <v>241</v>
      </c>
      <c r="F744" s="148" t="s">
        <v>176</v>
      </c>
      <c r="G744" s="270" t="s">
        <v>294</v>
      </c>
      <c r="H744" s="271"/>
      <c r="I744" s="160"/>
      <c r="J744" s="69">
        <f t="shared" ref="J744" si="252">J745+J747+J749</f>
        <v>6579256.1400000006</v>
      </c>
    </row>
    <row r="745" spans="2:10" ht="48.75" customHeight="1" x14ac:dyDescent="0.25">
      <c r="B745" s="500" t="s">
        <v>180</v>
      </c>
      <c r="C745" s="501"/>
      <c r="D745" s="83" t="s">
        <v>122</v>
      </c>
      <c r="E745" s="148" t="s">
        <v>241</v>
      </c>
      <c r="F745" s="148" t="s">
        <v>176</v>
      </c>
      <c r="G745" s="270" t="s">
        <v>294</v>
      </c>
      <c r="H745" s="271"/>
      <c r="I745" s="160">
        <v>100</v>
      </c>
      <c r="J745" s="69">
        <f t="shared" ref="J745" si="253">J746</f>
        <v>4613214.4400000004</v>
      </c>
    </row>
    <row r="746" spans="2:10" x14ac:dyDescent="0.25">
      <c r="B746" s="324" t="s">
        <v>293</v>
      </c>
      <c r="C746" s="325"/>
      <c r="D746" s="49" t="s">
        <v>122</v>
      </c>
      <c r="E746" s="149" t="s">
        <v>241</v>
      </c>
      <c r="F746" s="149" t="s">
        <v>176</v>
      </c>
      <c r="G746" s="285" t="s">
        <v>294</v>
      </c>
      <c r="H746" s="287"/>
      <c r="I746" s="59">
        <v>110</v>
      </c>
      <c r="J746" s="55">
        <f>J381</f>
        <v>4613214.4400000004</v>
      </c>
    </row>
    <row r="747" spans="2:10" ht="24.75" customHeight="1" x14ac:dyDescent="0.25">
      <c r="B747" s="272" t="s">
        <v>194</v>
      </c>
      <c r="C747" s="273"/>
      <c r="D747" s="83" t="s">
        <v>122</v>
      </c>
      <c r="E747" s="148" t="s">
        <v>241</v>
      </c>
      <c r="F747" s="148" t="s">
        <v>176</v>
      </c>
      <c r="G747" s="270" t="s">
        <v>294</v>
      </c>
      <c r="H747" s="271"/>
      <c r="I747" s="160">
        <v>200</v>
      </c>
      <c r="J747" s="69">
        <f t="shared" ref="J747" si="254">J748</f>
        <v>1926041.7</v>
      </c>
    </row>
    <row r="748" spans="2:10" ht="24.75" customHeight="1" x14ac:dyDescent="0.25">
      <c r="B748" s="274" t="s">
        <v>195</v>
      </c>
      <c r="C748" s="275"/>
      <c r="D748" s="49" t="s">
        <v>122</v>
      </c>
      <c r="E748" s="149" t="s">
        <v>241</v>
      </c>
      <c r="F748" s="149" t="s">
        <v>176</v>
      </c>
      <c r="G748" s="285" t="s">
        <v>294</v>
      </c>
      <c r="H748" s="287"/>
      <c r="I748" s="59">
        <v>240</v>
      </c>
      <c r="J748" s="55">
        <f>J383</f>
        <v>1926041.7</v>
      </c>
    </row>
    <row r="749" spans="2:10" x14ac:dyDescent="0.25">
      <c r="B749" s="272" t="s">
        <v>196</v>
      </c>
      <c r="C749" s="273"/>
      <c r="D749" s="83" t="s">
        <v>122</v>
      </c>
      <c r="E749" s="148" t="s">
        <v>241</v>
      </c>
      <c r="F749" s="148" t="s">
        <v>176</v>
      </c>
      <c r="G749" s="270" t="s">
        <v>294</v>
      </c>
      <c r="H749" s="271"/>
      <c r="I749" s="160">
        <v>800</v>
      </c>
      <c r="J749" s="69">
        <f t="shared" ref="J749" si="255">J750</f>
        <v>40000</v>
      </c>
    </row>
    <row r="750" spans="2:10" x14ac:dyDescent="0.25">
      <c r="B750" s="274" t="s">
        <v>198</v>
      </c>
      <c r="C750" s="275"/>
      <c r="D750" s="49" t="s">
        <v>122</v>
      </c>
      <c r="E750" s="149" t="s">
        <v>241</v>
      </c>
      <c r="F750" s="149" t="s">
        <v>176</v>
      </c>
      <c r="G750" s="285" t="s">
        <v>294</v>
      </c>
      <c r="H750" s="287"/>
      <c r="I750" s="59">
        <v>850</v>
      </c>
      <c r="J750" s="55">
        <f>J385</f>
        <v>40000</v>
      </c>
    </row>
    <row r="751" spans="2:10" ht="36.75" customHeight="1" x14ac:dyDescent="0.25">
      <c r="B751" s="272" t="s">
        <v>295</v>
      </c>
      <c r="C751" s="273"/>
      <c r="D751" s="83" t="s">
        <v>122</v>
      </c>
      <c r="E751" s="148" t="s">
        <v>241</v>
      </c>
      <c r="F751" s="148" t="s">
        <v>176</v>
      </c>
      <c r="G751" s="270" t="s">
        <v>297</v>
      </c>
      <c r="H751" s="271"/>
      <c r="I751" s="160"/>
      <c r="J751" s="69">
        <f t="shared" ref="J751:J752" si="256">J752</f>
        <v>2869928.25</v>
      </c>
    </row>
    <row r="752" spans="2:10" ht="24.75" customHeight="1" x14ac:dyDescent="0.25">
      <c r="B752" s="272" t="s">
        <v>194</v>
      </c>
      <c r="C752" s="273"/>
      <c r="D752" s="83" t="s">
        <v>122</v>
      </c>
      <c r="E752" s="148" t="s">
        <v>241</v>
      </c>
      <c r="F752" s="148" t="s">
        <v>176</v>
      </c>
      <c r="G752" s="270" t="s">
        <v>297</v>
      </c>
      <c r="H752" s="271"/>
      <c r="I752" s="160">
        <v>200</v>
      </c>
      <c r="J752" s="69">
        <f t="shared" si="256"/>
        <v>2869928.25</v>
      </c>
    </row>
    <row r="753" spans="2:10" ht="24.75" customHeight="1" x14ac:dyDescent="0.25">
      <c r="B753" s="274" t="s">
        <v>195</v>
      </c>
      <c r="C753" s="275"/>
      <c r="D753" s="49" t="s">
        <v>122</v>
      </c>
      <c r="E753" s="149" t="s">
        <v>241</v>
      </c>
      <c r="F753" s="149" t="s">
        <v>176</v>
      </c>
      <c r="G753" s="285" t="s">
        <v>297</v>
      </c>
      <c r="H753" s="287"/>
      <c r="I753" s="59">
        <v>240</v>
      </c>
      <c r="J753" s="55">
        <f>J388</f>
        <v>2869928.25</v>
      </c>
    </row>
    <row r="754" spans="2:10" ht="35.25" customHeight="1" x14ac:dyDescent="0.25">
      <c r="B754" s="272" t="s">
        <v>296</v>
      </c>
      <c r="C754" s="273"/>
      <c r="D754" s="83" t="s">
        <v>122</v>
      </c>
      <c r="E754" s="148" t="s">
        <v>241</v>
      </c>
      <c r="F754" s="148" t="s">
        <v>176</v>
      </c>
      <c r="G754" s="270" t="s">
        <v>298</v>
      </c>
      <c r="H754" s="271"/>
      <c r="I754" s="160"/>
      <c r="J754" s="69">
        <f t="shared" ref="J754:J755" si="257">J755</f>
        <v>956643</v>
      </c>
    </row>
    <row r="755" spans="2:10" ht="24.75" customHeight="1" x14ac:dyDescent="0.25">
      <c r="B755" s="272" t="s">
        <v>194</v>
      </c>
      <c r="C755" s="273"/>
      <c r="D755" s="83" t="s">
        <v>122</v>
      </c>
      <c r="E755" s="148" t="s">
        <v>241</v>
      </c>
      <c r="F755" s="148" t="s">
        <v>176</v>
      </c>
      <c r="G755" s="270" t="s">
        <v>298</v>
      </c>
      <c r="H755" s="271"/>
      <c r="I755" s="160">
        <v>200</v>
      </c>
      <c r="J755" s="69">
        <f t="shared" si="257"/>
        <v>956643</v>
      </c>
    </row>
    <row r="756" spans="2:10" ht="24.75" customHeight="1" x14ac:dyDescent="0.25">
      <c r="B756" s="274" t="s">
        <v>195</v>
      </c>
      <c r="C756" s="275"/>
      <c r="D756" s="49" t="s">
        <v>122</v>
      </c>
      <c r="E756" s="149" t="s">
        <v>241</v>
      </c>
      <c r="F756" s="149" t="s">
        <v>176</v>
      </c>
      <c r="G756" s="285" t="s">
        <v>298</v>
      </c>
      <c r="H756" s="287"/>
      <c r="I756" s="59">
        <v>240</v>
      </c>
      <c r="J756" s="55">
        <f>J391</f>
        <v>956643</v>
      </c>
    </row>
    <row r="757" spans="2:10" ht="44.25" customHeight="1" x14ac:dyDescent="0.25">
      <c r="B757" s="334" t="s">
        <v>299</v>
      </c>
      <c r="C757" s="335"/>
      <c r="D757" s="83" t="s">
        <v>122</v>
      </c>
      <c r="E757" s="148" t="s">
        <v>241</v>
      </c>
      <c r="F757" s="148" t="s">
        <v>176</v>
      </c>
      <c r="G757" s="270" t="s">
        <v>182</v>
      </c>
      <c r="H757" s="271"/>
      <c r="I757" s="160"/>
      <c r="J757" s="69">
        <f t="shared" ref="J757:J758" si="258">J758</f>
        <v>117900</v>
      </c>
    </row>
    <row r="758" spans="2:10" ht="45" customHeight="1" x14ac:dyDescent="0.25">
      <c r="B758" s="512" t="s">
        <v>180</v>
      </c>
      <c r="C758" s="513"/>
      <c r="D758" s="83" t="s">
        <v>122</v>
      </c>
      <c r="E758" s="148" t="s">
        <v>241</v>
      </c>
      <c r="F758" s="148" t="s">
        <v>176</v>
      </c>
      <c r="G758" s="270" t="s">
        <v>182</v>
      </c>
      <c r="H758" s="271"/>
      <c r="I758" s="160">
        <v>100</v>
      </c>
      <c r="J758" s="69">
        <f t="shared" si="258"/>
        <v>117900</v>
      </c>
    </row>
    <row r="759" spans="2:10" x14ac:dyDescent="0.25">
      <c r="B759" s="514" t="s">
        <v>293</v>
      </c>
      <c r="C759" s="515"/>
      <c r="D759" s="49" t="s">
        <v>122</v>
      </c>
      <c r="E759" s="149" t="s">
        <v>241</v>
      </c>
      <c r="F759" s="149" t="s">
        <v>176</v>
      </c>
      <c r="G759" s="285" t="s">
        <v>182</v>
      </c>
      <c r="H759" s="287"/>
      <c r="I759" s="59">
        <v>110</v>
      </c>
      <c r="J759" s="55">
        <f>J394</f>
        <v>117900</v>
      </c>
    </row>
    <row r="760" spans="2:10" ht="44.25" customHeight="1" x14ac:dyDescent="0.25">
      <c r="B760" s="334" t="s">
        <v>300</v>
      </c>
      <c r="C760" s="335"/>
      <c r="D760" s="83" t="s">
        <v>122</v>
      </c>
      <c r="E760" s="148" t="s">
        <v>241</v>
      </c>
      <c r="F760" s="148" t="s">
        <v>176</v>
      </c>
      <c r="G760" s="270" t="s">
        <v>185</v>
      </c>
      <c r="H760" s="271"/>
      <c r="I760" s="160"/>
      <c r="J760" s="69">
        <f t="shared" ref="J760" si="259">J761+J763</f>
        <v>1444</v>
      </c>
    </row>
    <row r="761" spans="2:10" ht="45.75" customHeight="1" x14ac:dyDescent="0.25">
      <c r="B761" s="512" t="s">
        <v>180</v>
      </c>
      <c r="C761" s="513"/>
      <c r="D761" s="83" t="s">
        <v>122</v>
      </c>
      <c r="E761" s="148" t="s">
        <v>241</v>
      </c>
      <c r="F761" s="148" t="s">
        <v>176</v>
      </c>
      <c r="G761" s="270" t="s">
        <v>185</v>
      </c>
      <c r="H761" s="271"/>
      <c r="I761" s="160">
        <v>100</v>
      </c>
      <c r="J761" s="69">
        <f t="shared" ref="J761" si="260">J762</f>
        <v>1191</v>
      </c>
    </row>
    <row r="762" spans="2:10" x14ac:dyDescent="0.25">
      <c r="B762" s="514" t="s">
        <v>293</v>
      </c>
      <c r="C762" s="515"/>
      <c r="D762" s="49" t="s">
        <v>122</v>
      </c>
      <c r="E762" s="149" t="s">
        <v>241</v>
      </c>
      <c r="F762" s="149" t="s">
        <v>176</v>
      </c>
      <c r="G762" s="285" t="s">
        <v>185</v>
      </c>
      <c r="H762" s="287"/>
      <c r="I762" s="59">
        <v>110</v>
      </c>
      <c r="J762" s="55">
        <f>J397</f>
        <v>1191</v>
      </c>
    </row>
    <row r="763" spans="2:10" ht="23.25" customHeight="1" x14ac:dyDescent="0.25">
      <c r="B763" s="334" t="s">
        <v>194</v>
      </c>
      <c r="C763" s="335"/>
      <c r="D763" s="83" t="s">
        <v>122</v>
      </c>
      <c r="E763" s="148" t="s">
        <v>241</v>
      </c>
      <c r="F763" s="148" t="s">
        <v>176</v>
      </c>
      <c r="G763" s="270" t="s">
        <v>185</v>
      </c>
      <c r="H763" s="271"/>
      <c r="I763" s="160">
        <v>200</v>
      </c>
      <c r="J763" s="69">
        <f t="shared" ref="J763" si="261">J764</f>
        <v>253</v>
      </c>
    </row>
    <row r="764" spans="2:10" ht="24.75" customHeight="1" x14ac:dyDescent="0.25">
      <c r="B764" s="274" t="s">
        <v>195</v>
      </c>
      <c r="C764" s="275"/>
      <c r="D764" s="49" t="s">
        <v>122</v>
      </c>
      <c r="E764" s="149" t="s">
        <v>241</v>
      </c>
      <c r="F764" s="149" t="s">
        <v>176</v>
      </c>
      <c r="G764" s="285" t="s">
        <v>185</v>
      </c>
      <c r="H764" s="287"/>
      <c r="I764" s="59">
        <v>240</v>
      </c>
      <c r="J764" s="55">
        <f>J399</f>
        <v>253</v>
      </c>
    </row>
    <row r="765" spans="2:10" x14ac:dyDescent="0.25">
      <c r="B765" s="502" t="s">
        <v>301</v>
      </c>
      <c r="C765" s="323"/>
      <c r="D765" s="90" t="s">
        <v>122</v>
      </c>
      <c r="E765" s="164" t="s">
        <v>227</v>
      </c>
      <c r="F765" s="150"/>
      <c r="G765" s="306"/>
      <c r="H765" s="307"/>
      <c r="I765" s="96"/>
      <c r="J765" s="97">
        <f>J766</f>
        <v>300000</v>
      </c>
    </row>
    <row r="766" spans="2:10" x14ac:dyDescent="0.25">
      <c r="B766" s="503" t="s">
        <v>302</v>
      </c>
      <c r="C766" s="504"/>
      <c r="D766" s="86" t="s">
        <v>122</v>
      </c>
      <c r="E766" s="148" t="s">
        <v>227</v>
      </c>
      <c r="F766" s="148" t="s">
        <v>176</v>
      </c>
      <c r="G766" s="270" t="s">
        <v>306</v>
      </c>
      <c r="H766" s="271"/>
      <c r="I766" s="173"/>
      <c r="J766" s="88">
        <f t="shared" ref="J766:J768" si="262">J767</f>
        <v>300000</v>
      </c>
    </row>
    <row r="767" spans="2:10" x14ac:dyDescent="0.25">
      <c r="B767" s="500" t="s">
        <v>303</v>
      </c>
      <c r="C767" s="501"/>
      <c r="D767" s="83" t="s">
        <v>122</v>
      </c>
      <c r="E767" s="148" t="s">
        <v>227</v>
      </c>
      <c r="F767" s="148" t="s">
        <v>176</v>
      </c>
      <c r="G767" s="270" t="s">
        <v>306</v>
      </c>
      <c r="H767" s="271"/>
      <c r="I767" s="160"/>
      <c r="J767" s="69">
        <f t="shared" si="262"/>
        <v>300000</v>
      </c>
    </row>
    <row r="768" spans="2:10" x14ac:dyDescent="0.25">
      <c r="B768" s="272" t="s">
        <v>304</v>
      </c>
      <c r="C768" s="273"/>
      <c r="D768" s="83" t="s">
        <v>122</v>
      </c>
      <c r="E768" s="148" t="s">
        <v>227</v>
      </c>
      <c r="F768" s="148" t="s">
        <v>176</v>
      </c>
      <c r="G768" s="270" t="s">
        <v>306</v>
      </c>
      <c r="H768" s="271"/>
      <c r="I768" s="160">
        <v>300</v>
      </c>
      <c r="J768" s="69">
        <f t="shared" si="262"/>
        <v>300000</v>
      </c>
    </row>
    <row r="769" spans="2:10" ht="16.5" customHeight="1" x14ac:dyDescent="0.25">
      <c r="B769" s="324" t="s">
        <v>305</v>
      </c>
      <c r="C769" s="325"/>
      <c r="D769" s="49" t="s">
        <v>122</v>
      </c>
      <c r="E769" s="149" t="s">
        <v>227</v>
      </c>
      <c r="F769" s="149" t="s">
        <v>176</v>
      </c>
      <c r="G769" s="285" t="s">
        <v>306</v>
      </c>
      <c r="H769" s="287"/>
      <c r="I769" s="59">
        <v>310</v>
      </c>
      <c r="J769" s="55">
        <f>J404</f>
        <v>300000</v>
      </c>
    </row>
    <row r="770" spans="2:10" ht="24.75" customHeight="1" x14ac:dyDescent="0.25">
      <c r="B770" s="498" t="s">
        <v>307</v>
      </c>
      <c r="C770" s="499"/>
      <c r="D770" s="90" t="s">
        <v>122</v>
      </c>
      <c r="E770" s="164" t="s">
        <v>212</v>
      </c>
      <c r="F770" s="164"/>
      <c r="G770" s="306"/>
      <c r="H770" s="307"/>
      <c r="I770" s="162"/>
      <c r="J770" s="94">
        <f t="shared" ref="J770:J772" si="263">J771</f>
        <v>1711049.17</v>
      </c>
    </row>
    <row r="771" spans="2:10" ht="24.75" customHeight="1" x14ac:dyDescent="0.25">
      <c r="B771" s="500" t="s">
        <v>308</v>
      </c>
      <c r="C771" s="501"/>
      <c r="D771" s="83" t="s">
        <v>122</v>
      </c>
      <c r="E771" s="148" t="s">
        <v>212</v>
      </c>
      <c r="F771" s="148" t="s">
        <v>176</v>
      </c>
      <c r="G771" s="270" t="s">
        <v>311</v>
      </c>
      <c r="H771" s="271"/>
      <c r="I771" s="160"/>
      <c r="J771" s="69">
        <f t="shared" si="263"/>
        <v>1711049.17</v>
      </c>
    </row>
    <row r="772" spans="2:10" ht="24.75" customHeight="1" x14ac:dyDescent="0.25">
      <c r="B772" s="500" t="s">
        <v>309</v>
      </c>
      <c r="C772" s="501"/>
      <c r="D772" s="83" t="s">
        <v>122</v>
      </c>
      <c r="E772" s="148" t="s">
        <v>212</v>
      </c>
      <c r="F772" s="148" t="s">
        <v>176</v>
      </c>
      <c r="G772" s="270" t="s">
        <v>311</v>
      </c>
      <c r="H772" s="271"/>
      <c r="I772" s="160">
        <v>700</v>
      </c>
      <c r="J772" s="69">
        <f t="shared" si="263"/>
        <v>1711049.17</v>
      </c>
    </row>
    <row r="773" spans="2:10" ht="24.75" customHeight="1" x14ac:dyDescent="0.25">
      <c r="B773" s="324" t="s">
        <v>310</v>
      </c>
      <c r="C773" s="325"/>
      <c r="D773" s="49" t="s">
        <v>122</v>
      </c>
      <c r="E773" s="149" t="s">
        <v>212</v>
      </c>
      <c r="F773" s="149" t="s">
        <v>176</v>
      </c>
      <c r="G773" s="285" t="s">
        <v>311</v>
      </c>
      <c r="H773" s="287"/>
      <c r="I773" s="59">
        <v>730</v>
      </c>
      <c r="J773" s="55">
        <f>J408</f>
        <v>1711049.17</v>
      </c>
    </row>
    <row r="774" spans="2:10" x14ac:dyDescent="0.25">
      <c r="B774" s="382" t="s">
        <v>312</v>
      </c>
      <c r="C774" s="384"/>
      <c r="D774" s="50"/>
      <c r="E774" s="174"/>
      <c r="F774" s="174"/>
      <c r="G774" s="508"/>
      <c r="H774" s="509"/>
      <c r="I774" s="63">
        <f>I550+I589+I596+I612+I641+I742+I765+I770</f>
        <v>0</v>
      </c>
      <c r="J774" s="63">
        <f>J550+J589+J596+J612+J641+J742+J765+J770</f>
        <v>199013011.03999999</v>
      </c>
    </row>
    <row r="775" spans="2:10" ht="9.75" customHeight="1" x14ac:dyDescent="0.25"/>
    <row r="776" spans="2:10" x14ac:dyDescent="0.25">
      <c r="B776" s="143" t="s">
        <v>334</v>
      </c>
    </row>
    <row r="777" spans="2:10" x14ac:dyDescent="0.25">
      <c r="B777" s="23" t="s">
        <v>338</v>
      </c>
    </row>
    <row r="778" spans="2:10" x14ac:dyDescent="0.25">
      <c r="B778" s="23" t="s">
        <v>27</v>
      </c>
    </row>
    <row r="779" spans="2:10" x14ac:dyDescent="0.25">
      <c r="B779" s="23" t="s">
        <v>445</v>
      </c>
      <c r="J779" s="144" t="s">
        <v>157</v>
      </c>
    </row>
    <row r="780" spans="2:10" ht="26.25" customHeight="1" x14ac:dyDescent="0.25">
      <c r="B780" s="344" t="s">
        <v>339</v>
      </c>
      <c r="C780" s="344"/>
      <c r="D780" s="344"/>
      <c r="E780" s="344"/>
      <c r="F780" s="344"/>
      <c r="G780" s="344"/>
      <c r="H780" s="344"/>
      <c r="I780" s="344"/>
      <c r="J780" s="344"/>
    </row>
    <row r="781" spans="2:10" ht="12.75" customHeight="1" x14ac:dyDescent="0.25">
      <c r="J781" s="231" t="s">
        <v>313</v>
      </c>
    </row>
    <row r="782" spans="2:10" x14ac:dyDescent="0.25">
      <c r="B782" s="358" t="s">
        <v>173</v>
      </c>
      <c r="C782" s="360"/>
      <c r="D782" s="520" t="s">
        <v>32</v>
      </c>
      <c r="E782" s="521" t="s">
        <v>340</v>
      </c>
      <c r="F782" s="346" t="s">
        <v>172</v>
      </c>
      <c r="G782" s="346"/>
      <c r="H782" s="346" t="s">
        <v>169</v>
      </c>
      <c r="I782" s="352" t="s">
        <v>35</v>
      </c>
      <c r="J782" s="353"/>
    </row>
    <row r="783" spans="2:10" x14ac:dyDescent="0.25">
      <c r="B783" s="484"/>
      <c r="C783" s="485"/>
      <c r="D783" s="520"/>
      <c r="E783" s="522"/>
      <c r="F783" s="346"/>
      <c r="G783" s="346"/>
      <c r="H783" s="346"/>
      <c r="I783" s="137" t="s">
        <v>317</v>
      </c>
      <c r="J783" s="137" t="s">
        <v>318</v>
      </c>
    </row>
    <row r="784" spans="2:10" x14ac:dyDescent="0.25">
      <c r="B784" s="321" t="s">
        <v>174</v>
      </c>
      <c r="C784" s="311"/>
      <c r="D784" s="176" t="s">
        <v>122</v>
      </c>
      <c r="E784" s="175" t="s">
        <v>176</v>
      </c>
      <c r="F784" s="481"/>
      <c r="G784" s="481"/>
      <c r="H784" s="129"/>
      <c r="I784" s="97">
        <f>I785+I789+I795+I807+I810+I814</f>
        <v>12501031.91</v>
      </c>
      <c r="J784" s="97">
        <f>J785+J789+J795+J807+J810+J814</f>
        <v>12501031.91</v>
      </c>
    </row>
    <row r="785" spans="2:10" ht="39" customHeight="1" x14ac:dyDescent="0.25">
      <c r="B785" s="317" t="s">
        <v>175</v>
      </c>
      <c r="C785" s="318"/>
      <c r="D785" s="82" t="s">
        <v>122</v>
      </c>
      <c r="E785" s="157" t="s">
        <v>343</v>
      </c>
      <c r="F785" s="347"/>
      <c r="G785" s="347"/>
      <c r="H785" s="82"/>
      <c r="I785" s="85">
        <f t="shared" ref="I785:J786" si="264">I786</f>
        <v>989195</v>
      </c>
      <c r="J785" s="85">
        <f t="shared" si="264"/>
        <v>989195</v>
      </c>
    </row>
    <row r="786" spans="2:10" ht="15" customHeight="1" x14ac:dyDescent="0.25">
      <c r="B786" s="272" t="s">
        <v>178</v>
      </c>
      <c r="C786" s="273"/>
      <c r="D786" s="83" t="s">
        <v>122</v>
      </c>
      <c r="E786" s="141" t="s">
        <v>343</v>
      </c>
      <c r="F786" s="296"/>
      <c r="G786" s="296"/>
      <c r="H786" s="83"/>
      <c r="I786" s="114">
        <f>I787</f>
        <v>989195</v>
      </c>
      <c r="J786" s="114">
        <f t="shared" si="264"/>
        <v>989195</v>
      </c>
    </row>
    <row r="787" spans="2:10" ht="36.75" customHeight="1" x14ac:dyDescent="0.25">
      <c r="B787" s="272" t="s">
        <v>180</v>
      </c>
      <c r="C787" s="273"/>
      <c r="D787" s="83" t="s">
        <v>122</v>
      </c>
      <c r="E787" s="125" t="s">
        <v>343</v>
      </c>
      <c r="F787" s="270" t="s">
        <v>179</v>
      </c>
      <c r="G787" s="271"/>
      <c r="H787" s="83" t="s">
        <v>319</v>
      </c>
      <c r="I787" s="114">
        <f>I788</f>
        <v>989195</v>
      </c>
      <c r="J787" s="114">
        <f>J788</f>
        <v>989195</v>
      </c>
    </row>
    <row r="788" spans="2:10" ht="27" customHeight="1" x14ac:dyDescent="0.25">
      <c r="B788" s="274" t="s">
        <v>181</v>
      </c>
      <c r="C788" s="275"/>
      <c r="D788" s="49" t="s">
        <v>122</v>
      </c>
      <c r="E788" s="49" t="s">
        <v>343</v>
      </c>
      <c r="F788" s="285" t="s">
        <v>179</v>
      </c>
      <c r="G788" s="287"/>
      <c r="H788" s="49" t="s">
        <v>320</v>
      </c>
      <c r="I788" s="55">
        <f>I424</f>
        <v>989195</v>
      </c>
      <c r="J788" s="55">
        <f>J424</f>
        <v>989195</v>
      </c>
    </row>
    <row r="789" spans="2:10" ht="36" customHeight="1" x14ac:dyDescent="0.25">
      <c r="B789" s="317" t="s">
        <v>186</v>
      </c>
      <c r="C789" s="318"/>
      <c r="D789" s="82" t="s">
        <v>122</v>
      </c>
      <c r="E789" s="124" t="s">
        <v>342</v>
      </c>
      <c r="F789" s="347"/>
      <c r="G789" s="347"/>
      <c r="H789" s="82"/>
      <c r="I789" s="85">
        <f t="shared" ref="I789:J790" si="265">I790</f>
        <v>898088</v>
      </c>
      <c r="J789" s="85">
        <f t="shared" si="265"/>
        <v>898088</v>
      </c>
    </row>
    <row r="790" spans="2:10" ht="27" customHeight="1" x14ac:dyDescent="0.25">
      <c r="B790" s="272" t="s">
        <v>188</v>
      </c>
      <c r="C790" s="273"/>
      <c r="D790" s="83" t="s">
        <v>122</v>
      </c>
      <c r="E790" s="125" t="s">
        <v>342</v>
      </c>
      <c r="F790" s="480"/>
      <c r="G790" s="480"/>
      <c r="H790" s="83"/>
      <c r="I790" s="114">
        <f t="shared" si="265"/>
        <v>898088</v>
      </c>
      <c r="J790" s="114">
        <f t="shared" si="265"/>
        <v>898088</v>
      </c>
    </row>
    <row r="791" spans="2:10" ht="35.25" customHeight="1" x14ac:dyDescent="0.25">
      <c r="B791" s="272" t="s">
        <v>180</v>
      </c>
      <c r="C791" s="273"/>
      <c r="D791" s="83" t="s">
        <v>122</v>
      </c>
      <c r="E791" s="125" t="s">
        <v>342</v>
      </c>
      <c r="F791" s="270" t="s">
        <v>189</v>
      </c>
      <c r="G791" s="271"/>
      <c r="H791" s="83" t="s">
        <v>319</v>
      </c>
      <c r="I791" s="114">
        <f>I792+I793+I794</f>
        <v>898088</v>
      </c>
      <c r="J791" s="114">
        <f>J792+J793+J794</f>
        <v>898088</v>
      </c>
    </row>
    <row r="792" spans="2:10" ht="22.5" customHeight="1" x14ac:dyDescent="0.25">
      <c r="B792" s="274" t="s">
        <v>181</v>
      </c>
      <c r="C792" s="275"/>
      <c r="D792" s="49" t="s">
        <v>122</v>
      </c>
      <c r="E792" s="126" t="s">
        <v>342</v>
      </c>
      <c r="F792" s="285" t="s">
        <v>189</v>
      </c>
      <c r="G792" s="287"/>
      <c r="H792" s="49" t="s">
        <v>320</v>
      </c>
      <c r="I792" s="55">
        <f>I428</f>
        <v>898088</v>
      </c>
      <c r="J792" s="55">
        <f>J428</f>
        <v>898088</v>
      </c>
    </row>
    <row r="793" spans="2:10" ht="2.25" hidden="1" customHeight="1" x14ac:dyDescent="0.25">
      <c r="B793" s="31"/>
      <c r="C793" s="57"/>
      <c r="D793" s="49"/>
      <c r="E793" s="285"/>
      <c r="F793" s="287"/>
      <c r="G793" s="36"/>
      <c r="H793" s="49"/>
      <c r="I793" s="54"/>
      <c r="J793" s="55"/>
    </row>
    <row r="794" spans="2:10" hidden="1" x14ac:dyDescent="0.25">
      <c r="B794" s="31"/>
      <c r="C794" s="49"/>
      <c r="D794" s="49"/>
      <c r="E794" s="285"/>
      <c r="F794" s="287"/>
      <c r="G794" s="138"/>
      <c r="H794" s="49"/>
      <c r="I794" s="53"/>
      <c r="J794" s="55"/>
    </row>
    <row r="795" spans="2:10" ht="34.5" customHeight="1" x14ac:dyDescent="0.25">
      <c r="B795" s="326" t="s">
        <v>190</v>
      </c>
      <c r="C795" s="318"/>
      <c r="D795" s="82" t="s">
        <v>122</v>
      </c>
      <c r="E795" s="124" t="s">
        <v>341</v>
      </c>
      <c r="F795" s="347"/>
      <c r="G795" s="347"/>
      <c r="H795" s="82"/>
      <c r="I795" s="85">
        <f>I796</f>
        <v>9453035.9100000001</v>
      </c>
      <c r="J795" s="85">
        <f t="shared" ref="J795" si="266">J796</f>
        <v>9453035.9100000001</v>
      </c>
    </row>
    <row r="796" spans="2:10" x14ac:dyDescent="0.25">
      <c r="B796" s="332" t="s">
        <v>192</v>
      </c>
      <c r="C796" s="333"/>
      <c r="D796" s="83" t="s">
        <v>122</v>
      </c>
      <c r="E796" s="125" t="s">
        <v>341</v>
      </c>
      <c r="F796" s="480"/>
      <c r="G796" s="480"/>
      <c r="H796" s="83"/>
      <c r="I796" s="114">
        <f>I797+I799+I801+I804</f>
        <v>9453035.9100000001</v>
      </c>
      <c r="J796" s="114">
        <f>J797+J799+J801+J804</f>
        <v>9453035.9100000001</v>
      </c>
    </row>
    <row r="797" spans="2:10" ht="34.5" customHeight="1" x14ac:dyDescent="0.25">
      <c r="B797" s="272" t="s">
        <v>180</v>
      </c>
      <c r="C797" s="273"/>
      <c r="D797" s="83" t="s">
        <v>122</v>
      </c>
      <c r="E797" s="125" t="s">
        <v>341</v>
      </c>
      <c r="F797" s="270" t="s">
        <v>193</v>
      </c>
      <c r="G797" s="271"/>
      <c r="H797" s="83" t="s">
        <v>319</v>
      </c>
      <c r="I797" s="114">
        <f>I798</f>
        <v>7384103.9100000001</v>
      </c>
      <c r="J797" s="114">
        <f>J798</f>
        <v>7384103.9100000001</v>
      </c>
    </row>
    <row r="798" spans="2:10" ht="26.25" customHeight="1" x14ac:dyDescent="0.25">
      <c r="B798" s="274" t="s">
        <v>181</v>
      </c>
      <c r="C798" s="275"/>
      <c r="D798" s="49" t="s">
        <v>122</v>
      </c>
      <c r="E798" s="126" t="s">
        <v>341</v>
      </c>
      <c r="F798" s="294" t="s">
        <v>193</v>
      </c>
      <c r="G798" s="294"/>
      <c r="H798" s="49" t="s">
        <v>320</v>
      </c>
      <c r="I798" s="54">
        <f>I434</f>
        <v>7384103.9100000001</v>
      </c>
      <c r="J798" s="54">
        <f>J434</f>
        <v>7384103.9100000001</v>
      </c>
    </row>
    <row r="799" spans="2:10" ht="24" customHeight="1" x14ac:dyDescent="0.25">
      <c r="B799" s="272" t="s">
        <v>194</v>
      </c>
      <c r="C799" s="273"/>
      <c r="D799" s="83" t="s">
        <v>122</v>
      </c>
      <c r="E799" s="125" t="s">
        <v>341</v>
      </c>
      <c r="F799" s="270" t="s">
        <v>193</v>
      </c>
      <c r="G799" s="271"/>
      <c r="H799" s="83" t="s">
        <v>321</v>
      </c>
      <c r="I799" s="114">
        <f t="shared" ref="I799:J799" si="267">I800</f>
        <v>1176400</v>
      </c>
      <c r="J799" s="114">
        <f t="shared" si="267"/>
        <v>1176400</v>
      </c>
    </row>
    <row r="800" spans="2:10" ht="23.25" customHeight="1" x14ac:dyDescent="0.25">
      <c r="B800" s="274" t="s">
        <v>195</v>
      </c>
      <c r="C800" s="275"/>
      <c r="D800" s="49" t="s">
        <v>122</v>
      </c>
      <c r="E800" s="126" t="s">
        <v>341</v>
      </c>
      <c r="F800" s="294" t="s">
        <v>193</v>
      </c>
      <c r="G800" s="294"/>
      <c r="H800" s="49" t="s">
        <v>322</v>
      </c>
      <c r="I800" s="55">
        <f>I436</f>
        <v>1176400</v>
      </c>
      <c r="J800" s="55">
        <f>J436</f>
        <v>1176400</v>
      </c>
    </row>
    <row r="801" spans="2:10" x14ac:dyDescent="0.25">
      <c r="B801" s="332" t="s">
        <v>196</v>
      </c>
      <c r="C801" s="333"/>
      <c r="D801" s="83" t="s">
        <v>122</v>
      </c>
      <c r="E801" s="125" t="s">
        <v>341</v>
      </c>
      <c r="F801" s="270" t="s">
        <v>193</v>
      </c>
      <c r="G801" s="271"/>
      <c r="H801" s="83" t="s">
        <v>323</v>
      </c>
      <c r="I801" s="114">
        <f t="shared" ref="I801:J801" si="268">I802+I803</f>
        <v>892432</v>
      </c>
      <c r="J801" s="114">
        <f t="shared" si="268"/>
        <v>892432</v>
      </c>
    </row>
    <row r="802" spans="2:10" x14ac:dyDescent="0.25">
      <c r="B802" s="327" t="s">
        <v>197</v>
      </c>
      <c r="C802" s="328"/>
      <c r="D802" s="49" t="s">
        <v>122</v>
      </c>
      <c r="E802" s="126" t="s">
        <v>341</v>
      </c>
      <c r="F802" s="294" t="s">
        <v>193</v>
      </c>
      <c r="G802" s="294"/>
      <c r="H802" s="49" t="s">
        <v>324</v>
      </c>
      <c r="I802" s="55">
        <f>I438</f>
        <v>100000</v>
      </c>
      <c r="J802" s="55">
        <f>J438</f>
        <v>100000</v>
      </c>
    </row>
    <row r="803" spans="2:10" x14ac:dyDescent="0.25">
      <c r="B803" s="327" t="s">
        <v>198</v>
      </c>
      <c r="C803" s="328"/>
      <c r="D803" s="49" t="s">
        <v>122</v>
      </c>
      <c r="E803" s="126" t="s">
        <v>341</v>
      </c>
      <c r="F803" s="294" t="s">
        <v>193</v>
      </c>
      <c r="G803" s="294"/>
      <c r="H803" s="49" t="s">
        <v>325</v>
      </c>
      <c r="I803" s="55">
        <f>I439</f>
        <v>792432</v>
      </c>
      <c r="J803" s="55">
        <f>J439</f>
        <v>792432</v>
      </c>
    </row>
    <row r="804" spans="2:10" ht="34.5" customHeight="1" x14ac:dyDescent="0.25">
      <c r="B804" s="272" t="s">
        <v>199</v>
      </c>
      <c r="C804" s="273"/>
      <c r="D804" s="83" t="s">
        <v>122</v>
      </c>
      <c r="E804" s="83" t="s">
        <v>341</v>
      </c>
      <c r="F804" s="288" t="s">
        <v>201</v>
      </c>
      <c r="G804" s="271"/>
      <c r="H804" s="83"/>
      <c r="I804" s="114">
        <f t="shared" ref="I804:J804" si="269">I805</f>
        <v>100</v>
      </c>
      <c r="J804" s="114">
        <f t="shared" si="269"/>
        <v>100</v>
      </c>
    </row>
    <row r="805" spans="2:10" ht="23.25" customHeight="1" x14ac:dyDescent="0.25">
      <c r="B805" s="272" t="s">
        <v>194</v>
      </c>
      <c r="C805" s="273"/>
      <c r="D805" s="83" t="s">
        <v>122</v>
      </c>
      <c r="E805" s="83" t="s">
        <v>341</v>
      </c>
      <c r="F805" s="516" t="s">
        <v>201</v>
      </c>
      <c r="G805" s="343"/>
      <c r="H805" s="83" t="s">
        <v>321</v>
      </c>
      <c r="I805" s="114">
        <f>I806</f>
        <v>100</v>
      </c>
      <c r="J805" s="114">
        <f>J806</f>
        <v>100</v>
      </c>
    </row>
    <row r="806" spans="2:10" ht="24.75" customHeight="1" x14ac:dyDescent="0.25">
      <c r="B806" s="274" t="s">
        <v>200</v>
      </c>
      <c r="C806" s="275"/>
      <c r="D806" s="49" t="s">
        <v>122</v>
      </c>
      <c r="E806" s="49" t="s">
        <v>341</v>
      </c>
      <c r="F806" s="348" t="s">
        <v>201</v>
      </c>
      <c r="G806" s="349"/>
      <c r="H806" s="49" t="s">
        <v>322</v>
      </c>
      <c r="I806" s="55">
        <f>I442</f>
        <v>100</v>
      </c>
      <c r="J806" s="55">
        <f>J442</f>
        <v>100</v>
      </c>
    </row>
    <row r="807" spans="2:10" ht="36.75" customHeight="1" x14ac:dyDescent="0.25">
      <c r="B807" s="317" t="s">
        <v>202</v>
      </c>
      <c r="C807" s="318"/>
      <c r="D807" s="82" t="s">
        <v>122</v>
      </c>
      <c r="E807" s="124" t="s">
        <v>347</v>
      </c>
      <c r="F807" s="350"/>
      <c r="G807" s="350"/>
      <c r="H807" s="82"/>
      <c r="I807" s="85">
        <f t="shared" ref="I807:J808" si="270">I808</f>
        <v>460713</v>
      </c>
      <c r="J807" s="85">
        <f t="shared" si="270"/>
        <v>460713</v>
      </c>
    </row>
    <row r="808" spans="2:10" x14ac:dyDescent="0.25">
      <c r="B808" s="272" t="s">
        <v>204</v>
      </c>
      <c r="C808" s="273"/>
      <c r="D808" s="83" t="s">
        <v>122</v>
      </c>
      <c r="E808" s="125" t="s">
        <v>347</v>
      </c>
      <c r="F808" s="345" t="s">
        <v>205</v>
      </c>
      <c r="G808" s="345"/>
      <c r="H808" s="83" t="s">
        <v>319</v>
      </c>
      <c r="I808" s="114">
        <f t="shared" si="270"/>
        <v>460713</v>
      </c>
      <c r="J808" s="114">
        <f t="shared" si="270"/>
        <v>460713</v>
      </c>
    </row>
    <row r="809" spans="2:10" ht="25.5" customHeight="1" x14ac:dyDescent="0.25">
      <c r="B809" s="274" t="s">
        <v>181</v>
      </c>
      <c r="C809" s="275"/>
      <c r="D809" s="49" t="s">
        <v>122</v>
      </c>
      <c r="E809" s="126" t="s">
        <v>347</v>
      </c>
      <c r="F809" s="346" t="s">
        <v>205</v>
      </c>
      <c r="G809" s="346"/>
      <c r="H809" s="49" t="s">
        <v>320</v>
      </c>
      <c r="I809" s="55">
        <f>I445</f>
        <v>460713</v>
      </c>
      <c r="J809" s="55">
        <f>J445</f>
        <v>460713</v>
      </c>
    </row>
    <row r="810" spans="2:10" x14ac:dyDescent="0.25">
      <c r="B810" s="312" t="s">
        <v>206</v>
      </c>
      <c r="C810" s="313"/>
      <c r="D810" s="82" t="s">
        <v>122</v>
      </c>
      <c r="E810" s="124" t="s">
        <v>345</v>
      </c>
      <c r="F810" s="476"/>
      <c r="G810" s="476"/>
      <c r="H810" s="82"/>
      <c r="I810" s="85">
        <f t="shared" ref="I810:J812" si="271">I811</f>
        <v>200000</v>
      </c>
      <c r="J810" s="85">
        <f t="shared" si="271"/>
        <v>200000</v>
      </c>
    </row>
    <row r="811" spans="2:10" x14ac:dyDescent="0.25">
      <c r="B811" s="332" t="s">
        <v>208</v>
      </c>
      <c r="C811" s="333"/>
      <c r="D811" s="83" t="s">
        <v>122</v>
      </c>
      <c r="E811" s="125" t="s">
        <v>346</v>
      </c>
      <c r="F811" s="296" t="s">
        <v>210</v>
      </c>
      <c r="G811" s="296"/>
      <c r="H811" s="83"/>
      <c r="I811" s="114">
        <f t="shared" si="271"/>
        <v>200000</v>
      </c>
      <c r="J811" s="114">
        <f t="shared" si="271"/>
        <v>200000</v>
      </c>
    </row>
    <row r="812" spans="2:10" x14ac:dyDescent="0.25">
      <c r="B812" s="332" t="s">
        <v>196</v>
      </c>
      <c r="C812" s="333"/>
      <c r="D812" s="83" t="s">
        <v>122</v>
      </c>
      <c r="E812" s="125" t="s">
        <v>345</v>
      </c>
      <c r="F812" s="345" t="s">
        <v>210</v>
      </c>
      <c r="G812" s="345"/>
      <c r="H812" s="83" t="s">
        <v>323</v>
      </c>
      <c r="I812" s="114">
        <f t="shared" si="271"/>
        <v>200000</v>
      </c>
      <c r="J812" s="114">
        <f t="shared" si="271"/>
        <v>200000</v>
      </c>
    </row>
    <row r="813" spans="2:10" x14ac:dyDescent="0.25">
      <c r="B813" s="327" t="s">
        <v>209</v>
      </c>
      <c r="C813" s="328"/>
      <c r="D813" s="49" t="s">
        <v>122</v>
      </c>
      <c r="E813" s="126" t="s">
        <v>345</v>
      </c>
      <c r="F813" s="346" t="s">
        <v>210</v>
      </c>
      <c r="G813" s="346"/>
      <c r="H813" s="49" t="s">
        <v>326</v>
      </c>
      <c r="I813" s="55">
        <f>I449</f>
        <v>200000</v>
      </c>
      <c r="J813" s="55">
        <f>J449</f>
        <v>200000</v>
      </c>
    </row>
    <row r="814" spans="2:10" x14ac:dyDescent="0.25">
      <c r="B814" s="329" t="s">
        <v>211</v>
      </c>
      <c r="C814" s="313"/>
      <c r="D814" s="82" t="s">
        <v>122</v>
      </c>
      <c r="E814" s="124" t="s">
        <v>344</v>
      </c>
      <c r="F814" s="350"/>
      <c r="G814" s="350"/>
      <c r="H814" s="120"/>
      <c r="I814" s="76">
        <f t="shared" ref="I814:J815" si="272">I815</f>
        <v>500000</v>
      </c>
      <c r="J814" s="76">
        <f t="shared" si="272"/>
        <v>500000</v>
      </c>
    </row>
    <row r="815" spans="2:10" x14ac:dyDescent="0.25">
      <c r="B815" s="272" t="s">
        <v>213</v>
      </c>
      <c r="C815" s="273"/>
      <c r="D815" s="83" t="s">
        <v>122</v>
      </c>
      <c r="E815" s="83" t="s">
        <v>344</v>
      </c>
      <c r="F815" s="345" t="s">
        <v>215</v>
      </c>
      <c r="G815" s="345"/>
      <c r="H815" s="83" t="s">
        <v>321</v>
      </c>
      <c r="I815" s="69">
        <f t="shared" si="272"/>
        <v>500000</v>
      </c>
      <c r="J815" s="69">
        <f t="shared" si="272"/>
        <v>500000</v>
      </c>
    </row>
    <row r="816" spans="2:10" ht="27" customHeight="1" x14ac:dyDescent="0.25">
      <c r="B816" s="274" t="s">
        <v>214</v>
      </c>
      <c r="C816" s="275"/>
      <c r="D816" s="49" t="s">
        <v>122</v>
      </c>
      <c r="E816" s="49" t="s">
        <v>344</v>
      </c>
      <c r="F816" s="346" t="s">
        <v>215</v>
      </c>
      <c r="G816" s="346"/>
      <c r="H816" s="49" t="s">
        <v>322</v>
      </c>
      <c r="I816" s="62">
        <f>I452</f>
        <v>500000</v>
      </c>
      <c r="J816" s="62">
        <f>J452</f>
        <v>500000</v>
      </c>
    </row>
    <row r="817" spans="2:10" x14ac:dyDescent="0.25">
      <c r="B817" s="310" t="s">
        <v>216</v>
      </c>
      <c r="C817" s="311"/>
      <c r="D817" s="90" t="s">
        <v>122</v>
      </c>
      <c r="E817" s="177" t="s">
        <v>177</v>
      </c>
      <c r="F817" s="486"/>
      <c r="G817" s="486"/>
      <c r="H817" s="122"/>
      <c r="I817" s="94">
        <f t="shared" ref="I817:J818" si="273">I818</f>
        <v>695600</v>
      </c>
      <c r="J817" s="94">
        <f t="shared" si="273"/>
        <v>709650</v>
      </c>
    </row>
    <row r="818" spans="2:10" x14ac:dyDescent="0.25">
      <c r="B818" s="330" t="s">
        <v>217</v>
      </c>
      <c r="C818" s="331"/>
      <c r="D818" s="83" t="s">
        <v>122</v>
      </c>
      <c r="E818" s="125" t="s">
        <v>348</v>
      </c>
      <c r="F818" s="296" t="s">
        <v>220</v>
      </c>
      <c r="G818" s="296"/>
      <c r="H818" s="121"/>
      <c r="I818" s="69">
        <f t="shared" si="273"/>
        <v>695600</v>
      </c>
      <c r="J818" s="69">
        <f t="shared" si="273"/>
        <v>709650</v>
      </c>
    </row>
    <row r="819" spans="2:10" ht="26.25" customHeight="1" x14ac:dyDescent="0.25">
      <c r="B819" s="272" t="s">
        <v>218</v>
      </c>
      <c r="C819" s="273"/>
      <c r="D819" s="83" t="s">
        <v>122</v>
      </c>
      <c r="E819" s="125" t="s">
        <v>348</v>
      </c>
      <c r="F819" s="296" t="s">
        <v>220</v>
      </c>
      <c r="G819" s="296"/>
      <c r="H819" s="121"/>
      <c r="I819" s="69">
        <f t="shared" ref="I819:J819" si="274">I820+I822</f>
        <v>695600</v>
      </c>
      <c r="J819" s="69">
        <f t="shared" si="274"/>
        <v>709650</v>
      </c>
    </row>
    <row r="820" spans="2:10" ht="36.75" customHeight="1" x14ac:dyDescent="0.25">
      <c r="B820" s="272" t="s">
        <v>180</v>
      </c>
      <c r="C820" s="273"/>
      <c r="D820" s="83" t="s">
        <v>122</v>
      </c>
      <c r="E820" s="125" t="s">
        <v>348</v>
      </c>
      <c r="F820" s="296" t="s">
        <v>220</v>
      </c>
      <c r="G820" s="296"/>
      <c r="H820" s="83" t="s">
        <v>319</v>
      </c>
      <c r="I820" s="69">
        <f t="shared" ref="I820:J820" si="275">I821</f>
        <v>680100</v>
      </c>
      <c r="J820" s="69">
        <f t="shared" si="275"/>
        <v>693750</v>
      </c>
    </row>
    <row r="821" spans="2:10" ht="24.75" customHeight="1" x14ac:dyDescent="0.25">
      <c r="B821" s="274" t="s">
        <v>181</v>
      </c>
      <c r="C821" s="275"/>
      <c r="D821" s="49" t="s">
        <v>122</v>
      </c>
      <c r="E821" s="126" t="s">
        <v>348</v>
      </c>
      <c r="F821" s="294" t="s">
        <v>220</v>
      </c>
      <c r="G821" s="294"/>
      <c r="H821" s="49" t="s">
        <v>320</v>
      </c>
      <c r="I821" s="62">
        <f>I457</f>
        <v>680100</v>
      </c>
      <c r="J821" s="62">
        <f>J457</f>
        <v>693750</v>
      </c>
    </row>
    <row r="822" spans="2:10" ht="23.25" customHeight="1" x14ac:dyDescent="0.25">
      <c r="B822" s="272" t="s">
        <v>194</v>
      </c>
      <c r="C822" s="273"/>
      <c r="D822" s="83" t="s">
        <v>122</v>
      </c>
      <c r="E822" s="125" t="s">
        <v>348</v>
      </c>
      <c r="F822" s="296" t="s">
        <v>220</v>
      </c>
      <c r="G822" s="296"/>
      <c r="H822" s="83" t="s">
        <v>321</v>
      </c>
      <c r="I822" s="69">
        <f t="shared" ref="I822:J822" si="276">I823</f>
        <v>15500</v>
      </c>
      <c r="J822" s="69">
        <f t="shared" si="276"/>
        <v>15900</v>
      </c>
    </row>
    <row r="823" spans="2:10" ht="22.5" customHeight="1" x14ac:dyDescent="0.25">
      <c r="B823" s="274" t="s">
        <v>219</v>
      </c>
      <c r="C823" s="275"/>
      <c r="D823" s="49" t="s">
        <v>122</v>
      </c>
      <c r="E823" s="126" t="s">
        <v>348</v>
      </c>
      <c r="F823" s="294" t="s">
        <v>220</v>
      </c>
      <c r="G823" s="294"/>
      <c r="H823" s="49" t="s">
        <v>322</v>
      </c>
      <c r="I823" s="62">
        <f>I459</f>
        <v>15500</v>
      </c>
      <c r="J823" s="62">
        <f>J459</f>
        <v>15900</v>
      </c>
    </row>
    <row r="824" spans="2:10" ht="27.75" customHeight="1" x14ac:dyDescent="0.25">
      <c r="B824" s="322" t="s">
        <v>221</v>
      </c>
      <c r="C824" s="323"/>
      <c r="D824" s="90" t="s">
        <v>122</v>
      </c>
      <c r="E824" s="131" t="s">
        <v>187</v>
      </c>
      <c r="F824" s="487"/>
      <c r="G824" s="487"/>
      <c r="H824" s="122"/>
      <c r="I824" s="94">
        <f>I825+I829+I833</f>
        <v>220000</v>
      </c>
      <c r="J824" s="97">
        <f t="shared" ref="J824" si="277">H824+I824</f>
        <v>220000</v>
      </c>
    </row>
    <row r="825" spans="2:10" ht="35.25" customHeight="1" x14ac:dyDescent="0.25">
      <c r="B825" s="317" t="s">
        <v>222</v>
      </c>
      <c r="C825" s="318"/>
      <c r="D825" s="82" t="s">
        <v>122</v>
      </c>
      <c r="E825" s="124" t="s">
        <v>351</v>
      </c>
      <c r="F825" s="476" t="s">
        <v>225</v>
      </c>
      <c r="G825" s="476"/>
      <c r="H825" s="82"/>
      <c r="I825" s="76">
        <f t="shared" ref="I825:J827" si="278">I826</f>
        <v>100000</v>
      </c>
      <c r="J825" s="76">
        <f t="shared" si="278"/>
        <v>100000</v>
      </c>
    </row>
    <row r="826" spans="2:10" ht="24.75" customHeight="1" x14ac:dyDescent="0.25">
      <c r="B826" s="272" t="s">
        <v>223</v>
      </c>
      <c r="C826" s="273"/>
      <c r="D826" s="83" t="s">
        <v>122</v>
      </c>
      <c r="E826" s="125" t="s">
        <v>351</v>
      </c>
      <c r="F826" s="296" t="s">
        <v>225</v>
      </c>
      <c r="G826" s="296"/>
      <c r="H826" s="83"/>
      <c r="I826" s="69">
        <f t="shared" si="278"/>
        <v>100000</v>
      </c>
      <c r="J826" s="69">
        <f t="shared" si="278"/>
        <v>100000</v>
      </c>
    </row>
    <row r="827" spans="2:10" ht="27" customHeight="1" x14ac:dyDescent="0.25">
      <c r="B827" s="272" t="s">
        <v>194</v>
      </c>
      <c r="C827" s="273"/>
      <c r="D827" s="83" t="s">
        <v>122</v>
      </c>
      <c r="E827" s="125" t="s">
        <v>351</v>
      </c>
      <c r="F827" s="345" t="s">
        <v>225</v>
      </c>
      <c r="G827" s="345"/>
      <c r="H827" s="83" t="s">
        <v>321</v>
      </c>
      <c r="I827" s="69">
        <f t="shared" si="278"/>
        <v>100000</v>
      </c>
      <c r="J827" s="69">
        <f t="shared" si="278"/>
        <v>100000</v>
      </c>
    </row>
    <row r="828" spans="2:10" ht="24" customHeight="1" x14ac:dyDescent="0.25">
      <c r="B828" s="274" t="s">
        <v>195</v>
      </c>
      <c r="C828" s="275"/>
      <c r="D828" s="49" t="s">
        <v>122</v>
      </c>
      <c r="E828" s="126" t="s">
        <v>351</v>
      </c>
      <c r="F828" s="346" t="s">
        <v>225</v>
      </c>
      <c r="G828" s="346"/>
      <c r="H828" s="49" t="s">
        <v>322</v>
      </c>
      <c r="I828" s="62">
        <f>I464</f>
        <v>100000</v>
      </c>
      <c r="J828" s="62">
        <f>J464</f>
        <v>100000</v>
      </c>
    </row>
    <row r="829" spans="2:10" x14ac:dyDescent="0.25">
      <c r="B829" s="329" t="s">
        <v>226</v>
      </c>
      <c r="C829" s="313"/>
      <c r="D829" s="82" t="s">
        <v>122</v>
      </c>
      <c r="E829" s="124" t="s">
        <v>350</v>
      </c>
      <c r="F829" s="347"/>
      <c r="G829" s="347"/>
      <c r="H829" s="82"/>
      <c r="I829" s="76">
        <f>I830</f>
        <v>100000</v>
      </c>
      <c r="J829" s="76">
        <f>J830</f>
        <v>100000</v>
      </c>
    </row>
    <row r="830" spans="2:10" x14ac:dyDescent="0.25">
      <c r="B830" s="272" t="s">
        <v>228</v>
      </c>
      <c r="C830" s="273"/>
      <c r="D830" s="83" t="s">
        <v>122</v>
      </c>
      <c r="E830" s="125" t="s">
        <v>350</v>
      </c>
      <c r="F830" s="296" t="s">
        <v>231</v>
      </c>
      <c r="G830" s="296"/>
      <c r="H830" s="83"/>
      <c r="I830" s="69">
        <f t="shared" ref="I830:J831" si="279">I831</f>
        <v>100000</v>
      </c>
      <c r="J830" s="69">
        <f t="shared" si="279"/>
        <v>100000</v>
      </c>
    </row>
    <row r="831" spans="2:10" ht="26.25" customHeight="1" x14ac:dyDescent="0.25">
      <c r="B831" s="272" t="s">
        <v>194</v>
      </c>
      <c r="C831" s="273"/>
      <c r="D831" s="83" t="s">
        <v>122</v>
      </c>
      <c r="E831" s="125" t="s">
        <v>350</v>
      </c>
      <c r="F831" s="296" t="s">
        <v>231</v>
      </c>
      <c r="G831" s="296"/>
      <c r="H831" s="83" t="s">
        <v>321</v>
      </c>
      <c r="I831" s="69">
        <f t="shared" si="279"/>
        <v>100000</v>
      </c>
      <c r="J831" s="69">
        <f t="shared" si="279"/>
        <v>100000</v>
      </c>
    </row>
    <row r="832" spans="2:10" ht="26.25" customHeight="1" x14ac:dyDescent="0.25">
      <c r="B832" s="274" t="s">
        <v>195</v>
      </c>
      <c r="C832" s="275"/>
      <c r="D832" s="49" t="s">
        <v>122</v>
      </c>
      <c r="E832" s="126" t="s">
        <v>350</v>
      </c>
      <c r="F832" s="294" t="s">
        <v>231</v>
      </c>
      <c r="G832" s="294"/>
      <c r="H832" s="49" t="s">
        <v>322</v>
      </c>
      <c r="I832" s="62">
        <f>I468</f>
        <v>100000</v>
      </c>
      <c r="J832" s="62">
        <f>J468</f>
        <v>100000</v>
      </c>
    </row>
    <row r="833" spans="2:10" ht="25.5" customHeight="1" x14ac:dyDescent="0.25">
      <c r="B833" s="326" t="s">
        <v>233</v>
      </c>
      <c r="C833" s="318"/>
      <c r="D833" s="82" t="s">
        <v>122</v>
      </c>
      <c r="E833" s="142" t="s">
        <v>349</v>
      </c>
      <c r="F833" s="476" t="s">
        <v>236</v>
      </c>
      <c r="G833" s="476"/>
      <c r="H833" s="120"/>
      <c r="I833" s="76">
        <f t="shared" ref="I833:J835" si="280">I834</f>
        <v>20000</v>
      </c>
      <c r="J833" s="76">
        <f t="shared" si="280"/>
        <v>20000</v>
      </c>
    </row>
    <row r="834" spans="2:10" ht="25.5" customHeight="1" x14ac:dyDescent="0.25">
      <c r="B834" s="272" t="s">
        <v>234</v>
      </c>
      <c r="C834" s="273"/>
      <c r="D834" s="83" t="s">
        <v>122</v>
      </c>
      <c r="E834" s="139" t="s">
        <v>349</v>
      </c>
      <c r="F834" s="296" t="s">
        <v>236</v>
      </c>
      <c r="G834" s="296"/>
      <c r="H834" s="83"/>
      <c r="I834" s="69">
        <f t="shared" si="280"/>
        <v>20000</v>
      </c>
      <c r="J834" s="69">
        <f t="shared" si="280"/>
        <v>20000</v>
      </c>
    </row>
    <row r="835" spans="2:10" ht="27" customHeight="1" x14ac:dyDescent="0.25">
      <c r="B835" s="272" t="s">
        <v>194</v>
      </c>
      <c r="C835" s="273"/>
      <c r="D835" s="83" t="s">
        <v>122</v>
      </c>
      <c r="E835" s="139" t="s">
        <v>349</v>
      </c>
      <c r="F835" s="296" t="s">
        <v>236</v>
      </c>
      <c r="G835" s="296"/>
      <c r="H835" s="83" t="s">
        <v>321</v>
      </c>
      <c r="I835" s="69">
        <f t="shared" si="280"/>
        <v>20000</v>
      </c>
      <c r="J835" s="69">
        <f t="shared" si="280"/>
        <v>20000</v>
      </c>
    </row>
    <row r="836" spans="2:10" ht="24" customHeight="1" x14ac:dyDescent="0.25">
      <c r="B836" s="274" t="s">
        <v>195</v>
      </c>
      <c r="C836" s="275"/>
      <c r="D836" s="49" t="s">
        <v>122</v>
      </c>
      <c r="E836" s="140" t="s">
        <v>349</v>
      </c>
      <c r="F836" s="294" t="s">
        <v>236</v>
      </c>
      <c r="G836" s="294"/>
      <c r="H836" s="49" t="s">
        <v>322</v>
      </c>
      <c r="I836" s="62">
        <f>I472</f>
        <v>20000</v>
      </c>
      <c r="J836" s="62">
        <f>J472</f>
        <v>20000</v>
      </c>
    </row>
    <row r="837" spans="2:10" x14ac:dyDescent="0.25">
      <c r="B837" s="321" t="s">
        <v>237</v>
      </c>
      <c r="C837" s="311"/>
      <c r="D837" s="90" t="s">
        <v>122</v>
      </c>
      <c r="E837" s="131" t="s">
        <v>191</v>
      </c>
      <c r="F837" s="478"/>
      <c r="G837" s="478"/>
      <c r="H837" s="122"/>
      <c r="I837" s="94">
        <f>I838+I842</f>
        <v>23400514.990000002</v>
      </c>
      <c r="J837" s="94">
        <f>J838+J842</f>
        <v>10300000</v>
      </c>
    </row>
    <row r="838" spans="2:10" x14ac:dyDescent="0.25">
      <c r="B838" s="312" t="s">
        <v>238</v>
      </c>
      <c r="C838" s="313"/>
      <c r="D838" s="82" t="s">
        <v>122</v>
      </c>
      <c r="E838" s="124" t="s">
        <v>352</v>
      </c>
      <c r="F838" s="476" t="s">
        <v>242</v>
      </c>
      <c r="G838" s="476"/>
      <c r="H838" s="120"/>
      <c r="I838" s="76">
        <f>I839</f>
        <v>100000</v>
      </c>
      <c r="J838" s="76">
        <f t="shared" ref="J838" si="281">J839</f>
        <v>100000</v>
      </c>
    </row>
    <row r="839" spans="2:10" ht="26.25" customHeight="1" x14ac:dyDescent="0.25">
      <c r="B839" s="272" t="s">
        <v>239</v>
      </c>
      <c r="C839" s="273"/>
      <c r="D839" s="83" t="s">
        <v>122</v>
      </c>
      <c r="E839" s="125" t="s">
        <v>352</v>
      </c>
      <c r="F839" s="296" t="s">
        <v>242</v>
      </c>
      <c r="G839" s="296"/>
      <c r="H839" s="121"/>
      <c r="I839" s="69">
        <f>I840</f>
        <v>100000</v>
      </c>
      <c r="J839" s="69">
        <f>J840</f>
        <v>100000</v>
      </c>
    </row>
    <row r="840" spans="2:10" ht="26.25" customHeight="1" x14ac:dyDescent="0.25">
      <c r="B840" s="272" t="s">
        <v>194</v>
      </c>
      <c r="C840" s="273"/>
      <c r="D840" s="83" t="s">
        <v>122</v>
      </c>
      <c r="E840" s="125" t="s">
        <v>352</v>
      </c>
      <c r="F840" s="296" t="s">
        <v>242</v>
      </c>
      <c r="G840" s="296"/>
      <c r="H840" s="83" t="s">
        <v>321</v>
      </c>
      <c r="I840" s="69">
        <f t="shared" ref="I840:J840" si="282">I841</f>
        <v>100000</v>
      </c>
      <c r="J840" s="69">
        <f t="shared" si="282"/>
        <v>100000</v>
      </c>
    </row>
    <row r="841" spans="2:10" ht="25.5" customHeight="1" x14ac:dyDescent="0.25">
      <c r="B841" s="274" t="s">
        <v>195</v>
      </c>
      <c r="C841" s="275"/>
      <c r="D841" s="49" t="s">
        <v>122</v>
      </c>
      <c r="E841" s="126" t="s">
        <v>352</v>
      </c>
      <c r="F841" s="294" t="s">
        <v>242</v>
      </c>
      <c r="G841" s="294"/>
      <c r="H841" s="49" t="s">
        <v>322</v>
      </c>
      <c r="I841" s="62">
        <f>I477</f>
        <v>100000</v>
      </c>
      <c r="J841" s="62">
        <f>J477</f>
        <v>100000</v>
      </c>
    </row>
    <row r="842" spans="2:10" x14ac:dyDescent="0.25">
      <c r="B842" s="317" t="s">
        <v>243</v>
      </c>
      <c r="C842" s="318"/>
      <c r="D842" s="82" t="s">
        <v>122</v>
      </c>
      <c r="E842" s="124" t="s">
        <v>353</v>
      </c>
      <c r="F842" s="476"/>
      <c r="G842" s="476"/>
      <c r="H842" s="120"/>
      <c r="I842" s="76">
        <f>I843+I848+I851</f>
        <v>23300514.990000002</v>
      </c>
      <c r="J842" s="76">
        <f>J843+J848+J851</f>
        <v>10200000</v>
      </c>
    </row>
    <row r="843" spans="2:10" x14ac:dyDescent="0.25">
      <c r="B843" s="272" t="s">
        <v>244</v>
      </c>
      <c r="C843" s="273"/>
      <c r="D843" s="83" t="s">
        <v>122</v>
      </c>
      <c r="E843" s="125" t="s">
        <v>353</v>
      </c>
      <c r="F843" s="296" t="s">
        <v>247</v>
      </c>
      <c r="G843" s="296"/>
      <c r="H843" s="121"/>
      <c r="I843" s="69">
        <f>I844+I846</f>
        <v>9864089.3499999996</v>
      </c>
      <c r="J843" s="69">
        <f t="shared" ref="J843" si="283">J844+J846</f>
        <v>10200000</v>
      </c>
    </row>
    <row r="844" spans="2:10" ht="22.5" customHeight="1" x14ac:dyDescent="0.25">
      <c r="B844" s="272" t="s">
        <v>194</v>
      </c>
      <c r="C844" s="273"/>
      <c r="D844" s="83" t="s">
        <v>122</v>
      </c>
      <c r="E844" s="125" t="s">
        <v>353</v>
      </c>
      <c r="F844" s="296" t="s">
        <v>247</v>
      </c>
      <c r="G844" s="296"/>
      <c r="H844" s="83" t="s">
        <v>321</v>
      </c>
      <c r="I844" s="69">
        <f t="shared" ref="I844:J844" si="284">I845</f>
        <v>9664089.3499999996</v>
      </c>
      <c r="J844" s="69">
        <f t="shared" si="284"/>
        <v>10000000</v>
      </c>
    </row>
    <row r="845" spans="2:10" ht="24" customHeight="1" x14ac:dyDescent="0.25">
      <c r="B845" s="274" t="s">
        <v>195</v>
      </c>
      <c r="C845" s="275"/>
      <c r="D845" s="49" t="s">
        <v>122</v>
      </c>
      <c r="E845" s="125" t="s">
        <v>353</v>
      </c>
      <c r="F845" s="294" t="s">
        <v>247</v>
      </c>
      <c r="G845" s="294"/>
      <c r="H845" s="49" t="s">
        <v>322</v>
      </c>
      <c r="I845" s="62">
        <f>I482</f>
        <v>9664089.3499999996</v>
      </c>
      <c r="J845" s="62">
        <f>J482</f>
        <v>10000000</v>
      </c>
    </row>
    <row r="846" spans="2:10" x14ac:dyDescent="0.25">
      <c r="B846" s="272" t="s">
        <v>197</v>
      </c>
      <c r="C846" s="273"/>
      <c r="D846" s="83" t="s">
        <v>122</v>
      </c>
      <c r="E846" s="125" t="s">
        <v>353</v>
      </c>
      <c r="F846" s="296" t="s">
        <v>247</v>
      </c>
      <c r="G846" s="296"/>
      <c r="H846" s="83" t="s">
        <v>323</v>
      </c>
      <c r="I846" s="69">
        <f>I847</f>
        <v>200000</v>
      </c>
      <c r="J846" s="69">
        <f>J847</f>
        <v>200000</v>
      </c>
    </row>
    <row r="847" spans="2:10" x14ac:dyDescent="0.25">
      <c r="B847" s="274" t="s">
        <v>197</v>
      </c>
      <c r="C847" s="275"/>
      <c r="D847" s="49" t="s">
        <v>122</v>
      </c>
      <c r="E847" s="126" t="s">
        <v>353</v>
      </c>
      <c r="F847" s="294" t="s">
        <v>247</v>
      </c>
      <c r="G847" s="294"/>
      <c r="H847" s="49" t="s">
        <v>324</v>
      </c>
      <c r="I847" s="62">
        <f>I484</f>
        <v>200000</v>
      </c>
      <c r="J847" s="62">
        <f>J484</f>
        <v>200000</v>
      </c>
    </row>
    <row r="848" spans="2:10" ht="24" customHeight="1" x14ac:dyDescent="0.25">
      <c r="B848" s="272" t="s">
        <v>245</v>
      </c>
      <c r="C848" s="273"/>
      <c r="D848" s="83" t="s">
        <v>122</v>
      </c>
      <c r="E848" s="83" t="s">
        <v>353</v>
      </c>
      <c r="F848" s="296" t="s">
        <v>248</v>
      </c>
      <c r="G848" s="296"/>
      <c r="H848" s="83"/>
      <c r="I848" s="69">
        <f t="shared" ref="I848:J849" si="285">I849</f>
        <v>12764604.640000001</v>
      </c>
      <c r="J848" s="69">
        <f t="shared" si="285"/>
        <v>0</v>
      </c>
    </row>
    <row r="849" spans="2:10" ht="23.25" customHeight="1" x14ac:dyDescent="0.25">
      <c r="B849" s="272" t="s">
        <v>194</v>
      </c>
      <c r="C849" s="273"/>
      <c r="D849" s="83" t="s">
        <v>122</v>
      </c>
      <c r="E849" s="83" t="s">
        <v>353</v>
      </c>
      <c r="F849" s="296" t="s">
        <v>248</v>
      </c>
      <c r="G849" s="296"/>
      <c r="H849" s="83" t="s">
        <v>321</v>
      </c>
      <c r="I849" s="69">
        <f t="shared" si="285"/>
        <v>12764604.640000001</v>
      </c>
      <c r="J849" s="69">
        <f t="shared" si="285"/>
        <v>0</v>
      </c>
    </row>
    <row r="850" spans="2:10" ht="25.5" customHeight="1" x14ac:dyDescent="0.25">
      <c r="B850" s="274" t="s">
        <v>195</v>
      </c>
      <c r="C850" s="275"/>
      <c r="D850" s="49" t="s">
        <v>122</v>
      </c>
      <c r="E850" s="49" t="s">
        <v>353</v>
      </c>
      <c r="F850" s="294" t="s">
        <v>248</v>
      </c>
      <c r="G850" s="294"/>
      <c r="H850" s="49" t="s">
        <v>322</v>
      </c>
      <c r="I850" s="62">
        <f>I488</f>
        <v>12764604.640000001</v>
      </c>
      <c r="J850" s="62">
        <f>J488</f>
        <v>0</v>
      </c>
    </row>
    <row r="851" spans="2:10" ht="24.75" customHeight="1" x14ac:dyDescent="0.25">
      <c r="B851" s="272" t="s">
        <v>246</v>
      </c>
      <c r="C851" s="273"/>
      <c r="D851" s="83" t="s">
        <v>122</v>
      </c>
      <c r="E851" s="83" t="s">
        <v>353</v>
      </c>
      <c r="F851" s="296" t="s">
        <v>249</v>
      </c>
      <c r="G851" s="296"/>
      <c r="H851" s="121"/>
      <c r="I851" s="69">
        <f t="shared" ref="I851:J852" si="286">I852</f>
        <v>671821</v>
      </c>
      <c r="J851" s="69">
        <f t="shared" si="286"/>
        <v>0</v>
      </c>
    </row>
    <row r="852" spans="2:10" ht="24" customHeight="1" x14ac:dyDescent="0.25">
      <c r="B852" s="272" t="s">
        <v>194</v>
      </c>
      <c r="C852" s="273"/>
      <c r="D852" s="83" t="s">
        <v>122</v>
      </c>
      <c r="E852" s="83" t="s">
        <v>353</v>
      </c>
      <c r="F852" s="296" t="s">
        <v>249</v>
      </c>
      <c r="G852" s="296"/>
      <c r="H852" s="83" t="s">
        <v>321</v>
      </c>
      <c r="I852" s="69">
        <f t="shared" si="286"/>
        <v>671821</v>
      </c>
      <c r="J852" s="69">
        <f t="shared" si="286"/>
        <v>0</v>
      </c>
    </row>
    <row r="853" spans="2:10" ht="23.25" customHeight="1" x14ac:dyDescent="0.25">
      <c r="B853" s="274" t="s">
        <v>195</v>
      </c>
      <c r="C853" s="275"/>
      <c r="D853" s="49" t="s">
        <v>122</v>
      </c>
      <c r="E853" s="49" t="s">
        <v>353</v>
      </c>
      <c r="F853" s="294" t="s">
        <v>249</v>
      </c>
      <c r="G853" s="294"/>
      <c r="H853" s="49" t="s">
        <v>322</v>
      </c>
      <c r="I853" s="62">
        <f>I491</f>
        <v>671821</v>
      </c>
      <c r="J853" s="62">
        <f>J491</f>
        <v>0</v>
      </c>
    </row>
    <row r="854" spans="2:10" x14ac:dyDescent="0.25">
      <c r="B854" s="310" t="s">
        <v>250</v>
      </c>
      <c r="C854" s="311"/>
      <c r="D854" s="90" t="s">
        <v>122</v>
      </c>
      <c r="E854" s="163">
        <v>5</v>
      </c>
      <c r="F854" s="478"/>
      <c r="G854" s="478"/>
      <c r="H854" s="122"/>
      <c r="I854" s="94">
        <f>I855+I859+I872</f>
        <v>21416376.82</v>
      </c>
      <c r="J854" s="94">
        <f>J855+J859+J872</f>
        <v>22439477.470000003</v>
      </c>
    </row>
    <row r="855" spans="2:10" x14ac:dyDescent="0.25">
      <c r="B855" s="312" t="s">
        <v>251</v>
      </c>
      <c r="C855" s="313"/>
      <c r="D855" s="82" t="s">
        <v>122</v>
      </c>
      <c r="E855" s="124" t="s">
        <v>354</v>
      </c>
      <c r="F855" s="476" t="s">
        <v>266</v>
      </c>
      <c r="G855" s="476"/>
      <c r="H855" s="120"/>
      <c r="I855" s="76">
        <f t="shared" ref="I855:J857" si="287">I856</f>
        <v>100000</v>
      </c>
      <c r="J855" s="76">
        <f t="shared" si="287"/>
        <v>100000</v>
      </c>
    </row>
    <row r="856" spans="2:10" x14ac:dyDescent="0.25">
      <c r="B856" s="272" t="s">
        <v>252</v>
      </c>
      <c r="C856" s="273"/>
      <c r="D856" s="83" t="s">
        <v>122</v>
      </c>
      <c r="E856" s="125" t="s">
        <v>354</v>
      </c>
      <c r="F856" s="296" t="s">
        <v>266</v>
      </c>
      <c r="G856" s="296"/>
      <c r="H856" s="83"/>
      <c r="I856" s="69">
        <f t="shared" si="287"/>
        <v>100000</v>
      </c>
      <c r="J856" s="69">
        <f t="shared" si="287"/>
        <v>100000</v>
      </c>
    </row>
    <row r="857" spans="2:10" ht="24.75" customHeight="1" x14ac:dyDescent="0.25">
      <c r="B857" s="272" t="s">
        <v>194</v>
      </c>
      <c r="C857" s="273"/>
      <c r="D857" s="83" t="s">
        <v>122</v>
      </c>
      <c r="E857" s="125" t="s">
        <v>354</v>
      </c>
      <c r="F857" s="296" t="s">
        <v>266</v>
      </c>
      <c r="G857" s="296"/>
      <c r="H857" s="83" t="s">
        <v>321</v>
      </c>
      <c r="I857" s="69">
        <f t="shared" si="287"/>
        <v>100000</v>
      </c>
      <c r="J857" s="69">
        <f t="shared" si="287"/>
        <v>100000</v>
      </c>
    </row>
    <row r="858" spans="2:10" ht="23.25" customHeight="1" x14ac:dyDescent="0.25">
      <c r="B858" s="274" t="s">
        <v>195</v>
      </c>
      <c r="C858" s="275"/>
      <c r="D858" s="49" t="s">
        <v>122</v>
      </c>
      <c r="E858" s="126" t="s">
        <v>354</v>
      </c>
      <c r="F858" s="294" t="s">
        <v>266</v>
      </c>
      <c r="G858" s="294"/>
      <c r="H858" s="49" t="s">
        <v>322</v>
      </c>
      <c r="I858" s="62">
        <f>I496</f>
        <v>100000</v>
      </c>
      <c r="J858" s="62">
        <f>J496</f>
        <v>100000</v>
      </c>
    </row>
    <row r="859" spans="2:10" x14ac:dyDescent="0.25">
      <c r="B859" s="317" t="s">
        <v>253</v>
      </c>
      <c r="C859" s="318"/>
      <c r="D859" s="82" t="s">
        <v>122</v>
      </c>
      <c r="E859" s="82" t="s">
        <v>355</v>
      </c>
      <c r="F859" s="464"/>
      <c r="G859" s="465"/>
      <c r="H859" s="120"/>
      <c r="I859" s="76">
        <f>I860+I863+I866+I869</f>
        <v>3903030.3</v>
      </c>
      <c r="J859" s="85">
        <f t="shared" ref="J859" si="288">H859+I859</f>
        <v>3903030.3</v>
      </c>
    </row>
    <row r="860" spans="2:10" x14ac:dyDescent="0.25">
      <c r="B860" s="272" t="s">
        <v>254</v>
      </c>
      <c r="C860" s="273"/>
      <c r="D860" s="83" t="s">
        <v>122</v>
      </c>
      <c r="E860" s="83" t="s">
        <v>355</v>
      </c>
      <c r="F860" s="288" t="s">
        <v>267</v>
      </c>
      <c r="G860" s="271"/>
      <c r="H860" s="83"/>
      <c r="I860" s="69">
        <f>I861</f>
        <v>2000000</v>
      </c>
      <c r="J860" s="69">
        <f>J861</f>
        <v>2000000</v>
      </c>
    </row>
    <row r="861" spans="2:10" ht="26.25" customHeight="1" x14ac:dyDescent="0.25">
      <c r="B861" s="272" t="s">
        <v>194</v>
      </c>
      <c r="C861" s="273"/>
      <c r="D861" s="83" t="s">
        <v>122</v>
      </c>
      <c r="E861" s="83" t="s">
        <v>355</v>
      </c>
      <c r="F861" s="288" t="s">
        <v>267</v>
      </c>
      <c r="G861" s="271"/>
      <c r="H861" s="83" t="s">
        <v>321</v>
      </c>
      <c r="I861" s="69">
        <f t="shared" ref="I861:J861" si="289">I862</f>
        <v>2000000</v>
      </c>
      <c r="J861" s="70">
        <f t="shared" si="289"/>
        <v>2000000</v>
      </c>
    </row>
    <row r="862" spans="2:10" ht="24" customHeight="1" x14ac:dyDescent="0.25">
      <c r="B862" s="274" t="s">
        <v>195</v>
      </c>
      <c r="C862" s="275"/>
      <c r="D862" s="49" t="s">
        <v>122</v>
      </c>
      <c r="E862" s="49" t="s">
        <v>355</v>
      </c>
      <c r="F862" s="286" t="s">
        <v>267</v>
      </c>
      <c r="G862" s="287"/>
      <c r="H862" s="49" t="s">
        <v>322</v>
      </c>
      <c r="I862" s="62">
        <f>I500</f>
        <v>2000000</v>
      </c>
      <c r="J862" s="62">
        <f>J500</f>
        <v>2000000</v>
      </c>
    </row>
    <row r="863" spans="2:10" ht="27.75" customHeight="1" x14ac:dyDescent="0.25">
      <c r="B863" s="272" t="s">
        <v>150</v>
      </c>
      <c r="C863" s="273"/>
      <c r="D863" s="83" t="s">
        <v>122</v>
      </c>
      <c r="E863" s="83" t="s">
        <v>355</v>
      </c>
      <c r="F863" s="288" t="s">
        <v>270</v>
      </c>
      <c r="G863" s="271"/>
      <c r="H863" s="83"/>
      <c r="I863" s="69">
        <f t="shared" ref="I863:J864" si="290">I864</f>
        <v>1884000</v>
      </c>
      <c r="J863" s="69">
        <f t="shared" si="290"/>
        <v>1884000</v>
      </c>
    </row>
    <row r="864" spans="2:10" x14ac:dyDescent="0.25">
      <c r="B864" s="272" t="s">
        <v>196</v>
      </c>
      <c r="C864" s="273"/>
      <c r="D864" s="83" t="s">
        <v>122</v>
      </c>
      <c r="E864" s="83" t="s">
        <v>355</v>
      </c>
      <c r="F864" s="288" t="s">
        <v>270</v>
      </c>
      <c r="G864" s="271"/>
      <c r="H864" s="83" t="s">
        <v>323</v>
      </c>
      <c r="I864" s="69">
        <f t="shared" si="290"/>
        <v>1884000</v>
      </c>
      <c r="J864" s="69">
        <f t="shared" si="290"/>
        <v>1884000</v>
      </c>
    </row>
    <row r="865" spans="2:10" ht="24.75" customHeight="1" x14ac:dyDescent="0.25">
      <c r="B865" s="274" t="s">
        <v>262</v>
      </c>
      <c r="C865" s="275"/>
      <c r="D865" s="49" t="s">
        <v>122</v>
      </c>
      <c r="E865" s="49" t="s">
        <v>355</v>
      </c>
      <c r="F865" s="286" t="s">
        <v>270</v>
      </c>
      <c r="G865" s="287"/>
      <c r="H865" s="49" t="s">
        <v>328</v>
      </c>
      <c r="I865" s="62">
        <f>I503</f>
        <v>1884000</v>
      </c>
      <c r="J865" s="62">
        <f>J503</f>
        <v>1884000</v>
      </c>
    </row>
    <row r="866" spans="2:10" ht="24.75" customHeight="1" x14ac:dyDescent="0.25">
      <c r="B866" s="272" t="s">
        <v>150</v>
      </c>
      <c r="C866" s="273"/>
      <c r="D866" s="83" t="s">
        <v>122</v>
      </c>
      <c r="E866" s="83" t="s">
        <v>355</v>
      </c>
      <c r="F866" s="288" t="s">
        <v>271</v>
      </c>
      <c r="G866" s="271"/>
      <c r="H866" s="83"/>
      <c r="I866" s="69">
        <f t="shared" ref="I866:J867" si="291">I867</f>
        <v>19030.3</v>
      </c>
      <c r="J866" s="69">
        <f t="shared" si="291"/>
        <v>19030.3</v>
      </c>
    </row>
    <row r="867" spans="2:10" x14ac:dyDescent="0.25">
      <c r="B867" s="272" t="s">
        <v>196</v>
      </c>
      <c r="C867" s="273"/>
      <c r="D867" s="83" t="s">
        <v>122</v>
      </c>
      <c r="E867" s="83" t="s">
        <v>355</v>
      </c>
      <c r="F867" s="288" t="s">
        <v>271</v>
      </c>
      <c r="G867" s="271"/>
      <c r="H867" s="83" t="s">
        <v>323</v>
      </c>
      <c r="I867" s="69">
        <f t="shared" si="291"/>
        <v>19030.3</v>
      </c>
      <c r="J867" s="69">
        <f t="shared" si="291"/>
        <v>19030.3</v>
      </c>
    </row>
    <row r="868" spans="2:10" ht="37.5" customHeight="1" x14ac:dyDescent="0.25">
      <c r="B868" s="274" t="s">
        <v>262</v>
      </c>
      <c r="C868" s="275"/>
      <c r="D868" s="49" t="s">
        <v>122</v>
      </c>
      <c r="E868" s="49" t="s">
        <v>355</v>
      </c>
      <c r="F868" s="286" t="s">
        <v>271</v>
      </c>
      <c r="G868" s="287"/>
      <c r="H868" s="49" t="s">
        <v>328</v>
      </c>
      <c r="I868" s="62">
        <f>I506</f>
        <v>19030.3</v>
      </c>
      <c r="J868" s="62">
        <f>J506</f>
        <v>19030.3</v>
      </c>
    </row>
    <row r="869" spans="2:10" ht="0.75" hidden="1" customHeight="1" x14ac:dyDescent="0.25">
      <c r="B869" s="488" t="s">
        <v>196</v>
      </c>
      <c r="C869" s="489"/>
      <c r="D869" s="83" t="s">
        <v>265</v>
      </c>
      <c r="E869" s="83" t="s">
        <v>177</v>
      </c>
      <c r="F869" s="288" t="s">
        <v>327</v>
      </c>
      <c r="G869" s="271"/>
      <c r="H869" s="83"/>
      <c r="I869" s="69">
        <f t="shared" ref="I869:J870" si="292">I870</f>
        <v>0</v>
      </c>
      <c r="J869" s="69">
        <f t="shared" si="292"/>
        <v>0</v>
      </c>
    </row>
    <row r="870" spans="2:10" hidden="1" x14ac:dyDescent="0.25">
      <c r="B870" s="488" t="s">
        <v>195</v>
      </c>
      <c r="C870" s="489"/>
      <c r="D870" s="83" t="s">
        <v>265</v>
      </c>
      <c r="E870" s="83" t="s">
        <v>177</v>
      </c>
      <c r="F870" s="288" t="s">
        <v>327</v>
      </c>
      <c r="G870" s="271"/>
      <c r="H870" s="83" t="s">
        <v>323</v>
      </c>
      <c r="I870" s="69">
        <f t="shared" si="292"/>
        <v>0</v>
      </c>
      <c r="J870" s="69">
        <f t="shared" si="292"/>
        <v>0</v>
      </c>
    </row>
    <row r="871" spans="2:10" ht="9" hidden="1" customHeight="1" x14ac:dyDescent="0.25">
      <c r="B871" s="490" t="s">
        <v>194</v>
      </c>
      <c r="C871" s="491"/>
      <c r="D871" s="49" t="s">
        <v>265</v>
      </c>
      <c r="E871" s="49" t="s">
        <v>177</v>
      </c>
      <c r="F871" s="286" t="s">
        <v>327</v>
      </c>
      <c r="G871" s="287"/>
      <c r="H871" s="49" t="s">
        <v>328</v>
      </c>
      <c r="I871" s="62">
        <v>0</v>
      </c>
      <c r="J871" s="55">
        <v>0</v>
      </c>
    </row>
    <row r="872" spans="2:10" x14ac:dyDescent="0.25">
      <c r="B872" s="493" t="s">
        <v>274</v>
      </c>
      <c r="C872" s="494"/>
      <c r="D872" s="82" t="s">
        <v>122</v>
      </c>
      <c r="E872" s="82" t="s">
        <v>356</v>
      </c>
      <c r="F872" s="492"/>
      <c r="G872" s="465"/>
      <c r="H872" s="120"/>
      <c r="I872" s="76">
        <f>I873+I879+I882</f>
        <v>17413346.52</v>
      </c>
      <c r="J872" s="76">
        <f>J873+J879+J882</f>
        <v>18436447.170000002</v>
      </c>
    </row>
    <row r="873" spans="2:10" x14ac:dyDescent="0.25">
      <c r="B873" s="488" t="s">
        <v>275</v>
      </c>
      <c r="C873" s="489"/>
      <c r="D873" s="83" t="s">
        <v>122</v>
      </c>
      <c r="E873" s="83" t="s">
        <v>356</v>
      </c>
      <c r="F873" s="296" t="s">
        <v>289</v>
      </c>
      <c r="G873" s="296"/>
      <c r="H873" s="83"/>
      <c r="I873" s="69">
        <f t="shared" ref="I873:J873" si="293">I874+I876</f>
        <v>2022000</v>
      </c>
      <c r="J873" s="69">
        <f t="shared" si="293"/>
        <v>2022000</v>
      </c>
    </row>
    <row r="874" spans="2:10" ht="23.25" customHeight="1" x14ac:dyDescent="0.25">
      <c r="B874" s="488" t="s">
        <v>194</v>
      </c>
      <c r="C874" s="489"/>
      <c r="D874" s="83" t="s">
        <v>122</v>
      </c>
      <c r="E874" s="83" t="s">
        <v>356</v>
      </c>
      <c r="F874" s="296" t="s">
        <v>289</v>
      </c>
      <c r="G874" s="296"/>
      <c r="H874" s="83" t="s">
        <v>321</v>
      </c>
      <c r="I874" s="69">
        <f t="shared" ref="I874:J874" si="294">I875</f>
        <v>2000000</v>
      </c>
      <c r="J874" s="70">
        <f t="shared" si="294"/>
        <v>2000000</v>
      </c>
    </row>
    <row r="875" spans="2:10" ht="23.25" customHeight="1" x14ac:dyDescent="0.25">
      <c r="B875" s="490" t="s">
        <v>195</v>
      </c>
      <c r="C875" s="491"/>
      <c r="D875" s="49" t="s">
        <v>122</v>
      </c>
      <c r="E875" s="49" t="s">
        <v>356</v>
      </c>
      <c r="F875" s="294" t="s">
        <v>289</v>
      </c>
      <c r="G875" s="294"/>
      <c r="H875" s="49" t="s">
        <v>322</v>
      </c>
      <c r="I875" s="62">
        <f>I513</f>
        <v>2000000</v>
      </c>
      <c r="J875" s="62">
        <f>J513</f>
        <v>2000000</v>
      </c>
    </row>
    <row r="876" spans="2:10" x14ac:dyDescent="0.25">
      <c r="B876" s="488" t="s">
        <v>276</v>
      </c>
      <c r="C876" s="489"/>
      <c r="D876" s="83" t="s">
        <v>122</v>
      </c>
      <c r="E876" s="83" t="s">
        <v>356</v>
      </c>
      <c r="F876" s="296" t="s">
        <v>289</v>
      </c>
      <c r="G876" s="296"/>
      <c r="H876" s="83" t="s">
        <v>323</v>
      </c>
      <c r="I876" s="69">
        <f t="shared" ref="I876:J876" si="295">I877+I878</f>
        <v>22000</v>
      </c>
      <c r="J876" s="69">
        <f t="shared" si="295"/>
        <v>22000</v>
      </c>
    </row>
    <row r="877" spans="2:10" x14ac:dyDescent="0.25">
      <c r="B877" s="490" t="s">
        <v>197</v>
      </c>
      <c r="C877" s="491"/>
      <c r="D877" s="49" t="s">
        <v>122</v>
      </c>
      <c r="E877" s="49" t="s">
        <v>356</v>
      </c>
      <c r="F877" s="294" t="s">
        <v>289</v>
      </c>
      <c r="G877" s="294"/>
      <c r="H877" s="49" t="s">
        <v>324</v>
      </c>
      <c r="I877" s="62">
        <f>I515</f>
        <v>20000</v>
      </c>
      <c r="J877" s="62">
        <f>J515</f>
        <v>20000</v>
      </c>
    </row>
    <row r="878" spans="2:10" x14ac:dyDescent="0.25">
      <c r="B878" s="490" t="s">
        <v>255</v>
      </c>
      <c r="C878" s="491"/>
      <c r="D878" s="49" t="s">
        <v>122</v>
      </c>
      <c r="E878" s="49" t="s">
        <v>356</v>
      </c>
      <c r="F878" s="294" t="s">
        <v>289</v>
      </c>
      <c r="G878" s="294"/>
      <c r="H878" s="49" t="s">
        <v>325</v>
      </c>
      <c r="I878" s="62">
        <f>I516</f>
        <v>2000</v>
      </c>
      <c r="J878" s="62">
        <f>J516</f>
        <v>2000</v>
      </c>
    </row>
    <row r="879" spans="2:10" x14ac:dyDescent="0.25">
      <c r="B879" s="488" t="s">
        <v>279</v>
      </c>
      <c r="C879" s="489"/>
      <c r="D879" s="83" t="s">
        <v>122</v>
      </c>
      <c r="E879" s="83" t="s">
        <v>356</v>
      </c>
      <c r="F879" s="296" t="s">
        <v>288</v>
      </c>
      <c r="G879" s="296"/>
      <c r="H879" s="83"/>
      <c r="I879" s="69">
        <f t="shared" ref="I879:J880" si="296">I880</f>
        <v>250000</v>
      </c>
      <c r="J879" s="69">
        <f t="shared" si="296"/>
        <v>250000</v>
      </c>
    </row>
    <row r="880" spans="2:10" ht="24.75" customHeight="1" x14ac:dyDescent="0.25">
      <c r="B880" s="488" t="s">
        <v>194</v>
      </c>
      <c r="C880" s="489"/>
      <c r="D880" s="83" t="s">
        <v>122</v>
      </c>
      <c r="E880" s="83" t="s">
        <v>356</v>
      </c>
      <c r="F880" s="296" t="s">
        <v>288</v>
      </c>
      <c r="G880" s="296"/>
      <c r="H880" s="83" t="s">
        <v>321</v>
      </c>
      <c r="I880" s="69">
        <f t="shared" si="296"/>
        <v>250000</v>
      </c>
      <c r="J880" s="69">
        <f t="shared" si="296"/>
        <v>250000</v>
      </c>
    </row>
    <row r="881" spans="2:10" ht="23.25" customHeight="1" x14ac:dyDescent="0.25">
      <c r="B881" s="490" t="s">
        <v>195</v>
      </c>
      <c r="C881" s="491"/>
      <c r="D881" s="49" t="s">
        <v>122</v>
      </c>
      <c r="E881" s="49" t="s">
        <v>356</v>
      </c>
      <c r="F881" s="294" t="s">
        <v>288</v>
      </c>
      <c r="G881" s="294"/>
      <c r="H881" s="49" t="s">
        <v>322</v>
      </c>
      <c r="I881" s="62">
        <f>I519</f>
        <v>250000</v>
      </c>
      <c r="J881" s="55">
        <v>250000</v>
      </c>
    </row>
    <row r="882" spans="2:10" x14ac:dyDescent="0.25">
      <c r="B882" s="488" t="s">
        <v>280</v>
      </c>
      <c r="C882" s="489"/>
      <c r="D882" s="83" t="s">
        <v>122</v>
      </c>
      <c r="E882" s="83" t="s">
        <v>356</v>
      </c>
      <c r="F882" s="296" t="s">
        <v>287</v>
      </c>
      <c r="G882" s="296"/>
      <c r="H882" s="83"/>
      <c r="I882" s="69">
        <f>I883</f>
        <v>15141346.52</v>
      </c>
      <c r="J882" s="69">
        <f>J883</f>
        <v>16164447.17</v>
      </c>
    </row>
    <row r="883" spans="2:10" ht="24" customHeight="1" x14ac:dyDescent="0.25">
      <c r="B883" s="488" t="s">
        <v>194</v>
      </c>
      <c r="C883" s="489"/>
      <c r="D883" s="83" t="s">
        <v>122</v>
      </c>
      <c r="E883" s="83" t="s">
        <v>356</v>
      </c>
      <c r="F883" s="296" t="s">
        <v>287</v>
      </c>
      <c r="G883" s="296"/>
      <c r="H883" s="83" t="s">
        <v>321</v>
      </c>
      <c r="I883" s="69">
        <f t="shared" ref="I883:J883" si="297">I884</f>
        <v>15141346.52</v>
      </c>
      <c r="J883" s="70">
        <f t="shared" si="297"/>
        <v>16164447.17</v>
      </c>
    </row>
    <row r="884" spans="2:10" ht="24" customHeight="1" x14ac:dyDescent="0.25">
      <c r="B884" s="274" t="s">
        <v>195</v>
      </c>
      <c r="C884" s="275"/>
      <c r="D884" s="49" t="s">
        <v>122</v>
      </c>
      <c r="E884" s="49" t="s">
        <v>356</v>
      </c>
      <c r="F884" s="294" t="s">
        <v>287</v>
      </c>
      <c r="G884" s="294"/>
      <c r="H884" s="49" t="s">
        <v>322</v>
      </c>
      <c r="I884" s="59">
        <f>I522</f>
        <v>15141346.52</v>
      </c>
      <c r="J884" s="59">
        <f>J522</f>
        <v>16164447.17</v>
      </c>
    </row>
    <row r="885" spans="2:10" x14ac:dyDescent="0.25">
      <c r="B885" s="321" t="s">
        <v>290</v>
      </c>
      <c r="C885" s="311"/>
      <c r="D885" s="90" t="s">
        <v>122</v>
      </c>
      <c r="E885" s="179" t="s">
        <v>241</v>
      </c>
      <c r="F885" s="478"/>
      <c r="G885" s="478"/>
      <c r="H885" s="90"/>
      <c r="I885" s="94">
        <f t="shared" ref="I885:J885" si="298">I886</f>
        <v>7919980.6200000001</v>
      </c>
      <c r="J885" s="94">
        <f t="shared" si="298"/>
        <v>7919980.6200000001</v>
      </c>
    </row>
    <row r="886" spans="2:10" x14ac:dyDescent="0.25">
      <c r="B886" s="517" t="s">
        <v>291</v>
      </c>
      <c r="C886" s="518"/>
      <c r="D886" s="86" t="s">
        <v>122</v>
      </c>
      <c r="E886" s="178" t="s">
        <v>357</v>
      </c>
      <c r="F886" s="519"/>
      <c r="G886" s="519"/>
      <c r="H886" s="86"/>
      <c r="I886" s="88">
        <f>I887</f>
        <v>7919980.6200000001</v>
      </c>
      <c r="J886" s="88">
        <f>J887</f>
        <v>7919980.6200000001</v>
      </c>
    </row>
    <row r="887" spans="2:10" ht="24.75" customHeight="1" x14ac:dyDescent="0.25">
      <c r="B887" s="272" t="s">
        <v>292</v>
      </c>
      <c r="C887" s="273"/>
      <c r="D887" s="83" t="s">
        <v>122</v>
      </c>
      <c r="E887" s="125" t="s">
        <v>357</v>
      </c>
      <c r="F887" s="296" t="s">
        <v>294</v>
      </c>
      <c r="G887" s="296"/>
      <c r="H887" s="83"/>
      <c r="I887" s="69">
        <f>I888+I890</f>
        <v>7919980.6200000001</v>
      </c>
      <c r="J887" s="69">
        <f>J888+J890</f>
        <v>7919980.6200000001</v>
      </c>
    </row>
    <row r="888" spans="2:10" ht="24" customHeight="1" x14ac:dyDescent="0.25">
      <c r="B888" s="500" t="s">
        <v>180</v>
      </c>
      <c r="C888" s="501"/>
      <c r="D888" s="83" t="s">
        <v>122</v>
      </c>
      <c r="E888" s="125" t="s">
        <v>357</v>
      </c>
      <c r="F888" s="296" t="s">
        <v>294</v>
      </c>
      <c r="G888" s="296"/>
      <c r="H888" s="83" t="s">
        <v>319</v>
      </c>
      <c r="I888" s="69">
        <f t="shared" ref="I888:J888" si="299">I889</f>
        <v>6129452.0700000003</v>
      </c>
      <c r="J888" s="69">
        <f t="shared" si="299"/>
        <v>6129452.0700000003</v>
      </c>
    </row>
    <row r="889" spans="2:10" x14ac:dyDescent="0.25">
      <c r="B889" s="324" t="s">
        <v>293</v>
      </c>
      <c r="C889" s="325"/>
      <c r="D889" s="49" t="s">
        <v>122</v>
      </c>
      <c r="E889" s="126" t="s">
        <v>357</v>
      </c>
      <c r="F889" s="294" t="s">
        <v>294</v>
      </c>
      <c r="G889" s="294"/>
      <c r="H889" s="49" t="s">
        <v>329</v>
      </c>
      <c r="I889" s="59">
        <f>I527</f>
        <v>6129452.0700000003</v>
      </c>
      <c r="J889" s="59">
        <f>J527</f>
        <v>6129452.0700000003</v>
      </c>
    </row>
    <row r="890" spans="2:10" ht="23.25" customHeight="1" x14ac:dyDescent="0.25">
      <c r="B890" s="272" t="s">
        <v>194</v>
      </c>
      <c r="C890" s="273"/>
      <c r="D890" s="83" t="s">
        <v>122</v>
      </c>
      <c r="E890" s="125" t="s">
        <v>357</v>
      </c>
      <c r="F890" s="296" t="s">
        <v>294</v>
      </c>
      <c r="G890" s="296"/>
      <c r="H890" s="83" t="s">
        <v>321</v>
      </c>
      <c r="I890" s="69">
        <f t="shared" ref="I890:J890" si="300">I891</f>
        <v>1790528.55</v>
      </c>
      <c r="J890" s="69">
        <f t="shared" si="300"/>
        <v>1790528.55</v>
      </c>
    </row>
    <row r="891" spans="2:10" ht="23.25" customHeight="1" x14ac:dyDescent="0.25">
      <c r="B891" s="274" t="s">
        <v>195</v>
      </c>
      <c r="C891" s="275"/>
      <c r="D891" s="49" t="s">
        <v>122</v>
      </c>
      <c r="E891" s="126" t="s">
        <v>357</v>
      </c>
      <c r="F891" s="294" t="s">
        <v>294</v>
      </c>
      <c r="G891" s="294"/>
      <c r="H891" s="49" t="s">
        <v>322</v>
      </c>
      <c r="I891" s="59">
        <f>I529</f>
        <v>1790528.55</v>
      </c>
      <c r="J891" s="59">
        <f>J529</f>
        <v>1790528.55</v>
      </c>
    </row>
    <row r="892" spans="2:10" x14ac:dyDescent="0.25">
      <c r="B892" s="502" t="s">
        <v>301</v>
      </c>
      <c r="C892" s="323"/>
      <c r="D892" s="90" t="s">
        <v>122</v>
      </c>
      <c r="E892" s="179" t="s">
        <v>227</v>
      </c>
      <c r="F892" s="477"/>
      <c r="G892" s="477"/>
      <c r="H892" s="90"/>
      <c r="I892" s="94">
        <f>I893</f>
        <v>300000</v>
      </c>
      <c r="J892" s="94">
        <f>J893</f>
        <v>300000</v>
      </c>
    </row>
    <row r="893" spans="2:10" x14ac:dyDescent="0.25">
      <c r="B893" s="503" t="s">
        <v>302</v>
      </c>
      <c r="C893" s="504"/>
      <c r="D893" s="86" t="s">
        <v>122</v>
      </c>
      <c r="E893" s="125" t="s">
        <v>358</v>
      </c>
      <c r="F893" s="296" t="s">
        <v>306</v>
      </c>
      <c r="G893" s="296"/>
      <c r="H893" s="86"/>
      <c r="I893" s="88">
        <f t="shared" ref="I893:J894" si="301">I894</f>
        <v>300000</v>
      </c>
      <c r="J893" s="88">
        <f t="shared" si="301"/>
        <v>300000</v>
      </c>
    </row>
    <row r="894" spans="2:10" x14ac:dyDescent="0.25">
      <c r="B894" s="500" t="s">
        <v>303</v>
      </c>
      <c r="C894" s="501"/>
      <c r="D894" s="83" t="s">
        <v>122</v>
      </c>
      <c r="E894" s="125" t="s">
        <v>358</v>
      </c>
      <c r="F894" s="296" t="s">
        <v>306</v>
      </c>
      <c r="G894" s="296"/>
      <c r="H894" s="83"/>
      <c r="I894" s="69">
        <f t="shared" si="301"/>
        <v>300000</v>
      </c>
      <c r="J894" s="69">
        <f t="shared" si="301"/>
        <v>300000</v>
      </c>
    </row>
    <row r="895" spans="2:10" x14ac:dyDescent="0.25">
      <c r="B895" s="272" t="s">
        <v>304</v>
      </c>
      <c r="C895" s="273"/>
      <c r="D895" s="83" t="s">
        <v>122</v>
      </c>
      <c r="E895" s="125" t="s">
        <v>358</v>
      </c>
      <c r="F895" s="296" t="s">
        <v>306</v>
      </c>
      <c r="G895" s="296"/>
      <c r="H895" s="83" t="s">
        <v>330</v>
      </c>
      <c r="I895" s="69">
        <f>I896</f>
        <v>300000</v>
      </c>
      <c r="J895" s="69">
        <f>J896</f>
        <v>300000</v>
      </c>
    </row>
    <row r="896" spans="2:10" x14ac:dyDescent="0.25">
      <c r="B896" s="324" t="s">
        <v>305</v>
      </c>
      <c r="C896" s="325"/>
      <c r="D896" s="49" t="s">
        <v>122</v>
      </c>
      <c r="E896" s="126" t="s">
        <v>358</v>
      </c>
      <c r="F896" s="294" t="s">
        <v>306</v>
      </c>
      <c r="G896" s="294"/>
      <c r="H896" s="49" t="s">
        <v>331</v>
      </c>
      <c r="I896" s="62">
        <f>I534</f>
        <v>300000</v>
      </c>
      <c r="J896" s="62">
        <f>J534</f>
        <v>300000</v>
      </c>
    </row>
    <row r="897" spans="2:10" ht="26.25" customHeight="1" x14ac:dyDescent="0.25">
      <c r="B897" s="498" t="s">
        <v>307</v>
      </c>
      <c r="C897" s="499"/>
      <c r="D897" s="90" t="s">
        <v>122</v>
      </c>
      <c r="E897" s="179" t="s">
        <v>212</v>
      </c>
      <c r="F897" s="478"/>
      <c r="G897" s="478"/>
      <c r="H897" s="90"/>
      <c r="I897" s="94">
        <f t="shared" ref="I897:J899" si="302">I898</f>
        <v>1180000</v>
      </c>
      <c r="J897" s="94">
        <f t="shared" si="302"/>
        <v>1042410</v>
      </c>
    </row>
    <row r="898" spans="2:10" ht="26.25" customHeight="1" x14ac:dyDescent="0.25">
      <c r="B898" s="500" t="s">
        <v>308</v>
      </c>
      <c r="C898" s="501"/>
      <c r="D898" s="83" t="s">
        <v>122</v>
      </c>
      <c r="E898" s="125" t="s">
        <v>359</v>
      </c>
      <c r="F898" s="296" t="s">
        <v>311</v>
      </c>
      <c r="G898" s="296"/>
      <c r="H898" s="83"/>
      <c r="I898" s="69">
        <f t="shared" si="302"/>
        <v>1180000</v>
      </c>
      <c r="J898" s="69">
        <f t="shared" si="302"/>
        <v>1042410</v>
      </c>
    </row>
    <row r="899" spans="2:10" ht="25.5" customHeight="1" x14ac:dyDescent="0.25">
      <c r="B899" s="500" t="s">
        <v>309</v>
      </c>
      <c r="C899" s="501"/>
      <c r="D899" s="83" t="s">
        <v>122</v>
      </c>
      <c r="E899" s="125" t="s">
        <v>359</v>
      </c>
      <c r="F899" s="296" t="s">
        <v>311</v>
      </c>
      <c r="G899" s="296"/>
      <c r="H899" s="83" t="s">
        <v>332</v>
      </c>
      <c r="I899" s="69">
        <f t="shared" si="302"/>
        <v>1180000</v>
      </c>
      <c r="J899" s="69">
        <f t="shared" si="302"/>
        <v>1042410</v>
      </c>
    </row>
    <row r="900" spans="2:10" ht="25.5" customHeight="1" x14ac:dyDescent="0.25">
      <c r="B900" s="324" t="s">
        <v>310</v>
      </c>
      <c r="C900" s="325"/>
      <c r="D900" s="49" t="s">
        <v>122</v>
      </c>
      <c r="E900" s="126" t="s">
        <v>359</v>
      </c>
      <c r="F900" s="294" t="s">
        <v>311</v>
      </c>
      <c r="G900" s="294"/>
      <c r="H900" s="49" t="s">
        <v>333</v>
      </c>
      <c r="I900" s="62">
        <f>I538</f>
        <v>1180000</v>
      </c>
      <c r="J900" s="62">
        <f>J538</f>
        <v>1042410</v>
      </c>
    </row>
    <row r="901" spans="2:10" x14ac:dyDescent="0.25">
      <c r="B901" s="382" t="s">
        <v>312</v>
      </c>
      <c r="C901" s="384"/>
      <c r="D901" s="50"/>
      <c r="E901" s="136"/>
      <c r="F901" s="391"/>
      <c r="G901" s="391"/>
      <c r="H901" s="50"/>
      <c r="I901" s="63">
        <f>I784+I817+I824+I837+I854+I885+I892+I897</f>
        <v>67633504.340000004</v>
      </c>
      <c r="J901" s="63">
        <f>J784+J817+J824+J837+J854+J885+J892+J897</f>
        <v>55432550</v>
      </c>
    </row>
    <row r="902" spans="2:10" ht="7.5" customHeight="1" x14ac:dyDescent="0.25"/>
    <row r="903" spans="2:10" x14ac:dyDescent="0.25">
      <c r="B903" s="23" t="s">
        <v>360</v>
      </c>
    </row>
    <row r="904" spans="2:10" x14ac:dyDescent="0.25">
      <c r="B904" s="23" t="s">
        <v>414</v>
      </c>
    </row>
    <row r="905" spans="2:10" x14ac:dyDescent="0.25">
      <c r="B905" s="23" t="s">
        <v>27</v>
      </c>
    </row>
    <row r="906" spans="2:10" x14ac:dyDescent="0.25">
      <c r="B906" s="23" t="s">
        <v>447</v>
      </c>
      <c r="J906" s="182" t="s">
        <v>28</v>
      </c>
    </row>
    <row r="907" spans="2:10" x14ac:dyDescent="0.25">
      <c r="B907" s="314" t="s">
        <v>361</v>
      </c>
      <c r="C907" s="314"/>
      <c r="D907" s="314"/>
      <c r="E907" s="314"/>
      <c r="F907" s="314"/>
      <c r="G907" s="314"/>
      <c r="H907" s="314"/>
      <c r="I907" s="314"/>
      <c r="J907" s="314"/>
    </row>
    <row r="908" spans="2:10" x14ac:dyDescent="0.25">
      <c r="B908" s="180"/>
      <c r="C908" s="180"/>
      <c r="D908" s="180"/>
      <c r="E908" s="180"/>
      <c r="F908" s="180"/>
      <c r="G908" s="180"/>
      <c r="H908" s="180"/>
      <c r="I908" s="180"/>
      <c r="J908" s="182" t="s">
        <v>313</v>
      </c>
    </row>
    <row r="909" spans="2:10" ht="37.5" customHeight="1" x14ac:dyDescent="0.25">
      <c r="B909" s="315" t="s">
        <v>362</v>
      </c>
      <c r="C909" s="315"/>
      <c r="D909" s="315"/>
      <c r="E909" s="315"/>
      <c r="F909" s="315"/>
      <c r="G909" s="315"/>
      <c r="H909" s="316" t="s">
        <v>363</v>
      </c>
      <c r="I909" s="316"/>
      <c r="J909" s="183" t="s">
        <v>364</v>
      </c>
    </row>
    <row r="910" spans="2:10" ht="24" customHeight="1" x14ac:dyDescent="0.25">
      <c r="B910" s="305" t="s">
        <v>365</v>
      </c>
      <c r="C910" s="305"/>
      <c r="D910" s="305"/>
      <c r="E910" s="305"/>
      <c r="F910" s="305"/>
      <c r="G910" s="305"/>
      <c r="H910" s="296" t="s">
        <v>366</v>
      </c>
      <c r="I910" s="296"/>
      <c r="J910" s="238">
        <f>J926+J922</f>
        <v>24676714.130000025</v>
      </c>
    </row>
    <row r="911" spans="2:10" x14ac:dyDescent="0.25">
      <c r="B911" s="295" t="s">
        <v>367</v>
      </c>
      <c r="C911" s="295"/>
      <c r="D911" s="295"/>
      <c r="E911" s="295"/>
      <c r="F911" s="295"/>
      <c r="G911" s="295"/>
      <c r="H911" s="294" t="s">
        <v>386</v>
      </c>
      <c r="I911" s="294"/>
      <c r="J911" s="185">
        <v>0</v>
      </c>
    </row>
    <row r="912" spans="2:10" x14ac:dyDescent="0.25">
      <c r="B912" s="295" t="s">
        <v>368</v>
      </c>
      <c r="C912" s="295"/>
      <c r="D912" s="295"/>
      <c r="E912" s="295"/>
      <c r="F912" s="295"/>
      <c r="G912" s="295"/>
      <c r="H912" s="294" t="s">
        <v>387</v>
      </c>
      <c r="I912" s="294"/>
      <c r="J912" s="185">
        <v>0</v>
      </c>
    </row>
    <row r="913" spans="2:10" ht="24" customHeight="1" x14ac:dyDescent="0.25">
      <c r="B913" s="295" t="s">
        <v>369</v>
      </c>
      <c r="C913" s="295"/>
      <c r="D913" s="295"/>
      <c r="E913" s="295"/>
      <c r="F913" s="295"/>
      <c r="G913" s="295"/>
      <c r="H913" s="294" t="s">
        <v>388</v>
      </c>
      <c r="I913" s="294"/>
      <c r="J913" s="185">
        <v>0</v>
      </c>
    </row>
    <row r="914" spans="2:10" ht="23.25" customHeight="1" x14ac:dyDescent="0.25">
      <c r="B914" s="295" t="s">
        <v>370</v>
      </c>
      <c r="C914" s="295"/>
      <c r="D914" s="295"/>
      <c r="E914" s="295"/>
      <c r="F914" s="295"/>
      <c r="G914" s="295"/>
      <c r="H914" s="294" t="s">
        <v>389</v>
      </c>
      <c r="I914" s="294"/>
      <c r="J914" s="185">
        <v>0</v>
      </c>
    </row>
    <row r="915" spans="2:10" ht="24" customHeight="1" x14ac:dyDescent="0.25">
      <c r="B915" s="295" t="s">
        <v>371</v>
      </c>
      <c r="C915" s="295"/>
      <c r="D915" s="295"/>
      <c r="E915" s="295"/>
      <c r="F915" s="295"/>
      <c r="G915" s="295"/>
      <c r="H915" s="294" t="s">
        <v>390</v>
      </c>
      <c r="I915" s="294"/>
      <c r="J915" s="185">
        <v>0</v>
      </c>
    </row>
    <row r="916" spans="2:10" ht="13.5" customHeight="1" x14ac:dyDescent="0.25">
      <c r="B916" s="295" t="s">
        <v>372</v>
      </c>
      <c r="C916" s="295"/>
      <c r="D916" s="295"/>
      <c r="E916" s="295"/>
      <c r="F916" s="295"/>
      <c r="G916" s="295"/>
      <c r="H916" s="294" t="s">
        <v>391</v>
      </c>
      <c r="I916" s="294"/>
      <c r="J916" s="185">
        <v>0</v>
      </c>
    </row>
    <row r="917" spans="2:10" ht="23.25" customHeight="1" x14ac:dyDescent="0.25">
      <c r="B917" s="295" t="s">
        <v>373</v>
      </c>
      <c r="C917" s="295"/>
      <c r="D917" s="295"/>
      <c r="E917" s="295"/>
      <c r="F917" s="295"/>
      <c r="G917" s="295"/>
      <c r="H917" s="294" t="s">
        <v>392</v>
      </c>
      <c r="I917" s="294"/>
      <c r="J917" s="185">
        <v>0</v>
      </c>
    </row>
    <row r="918" spans="2:10" ht="23.25" customHeight="1" x14ac:dyDescent="0.25">
      <c r="B918" s="295" t="s">
        <v>374</v>
      </c>
      <c r="C918" s="295"/>
      <c r="D918" s="295"/>
      <c r="E918" s="295"/>
      <c r="F918" s="295"/>
      <c r="G918" s="295"/>
      <c r="H918" s="294" t="s">
        <v>393</v>
      </c>
      <c r="I918" s="294"/>
      <c r="J918" s="185">
        <v>0</v>
      </c>
    </row>
    <row r="919" spans="2:10" ht="24" customHeight="1" x14ac:dyDescent="0.25">
      <c r="B919" s="295" t="s">
        <v>375</v>
      </c>
      <c r="C919" s="295"/>
      <c r="D919" s="295"/>
      <c r="E919" s="295"/>
      <c r="F919" s="295"/>
      <c r="G919" s="295"/>
      <c r="H919" s="294" t="s">
        <v>394</v>
      </c>
      <c r="I919" s="294"/>
      <c r="J919" s="185">
        <v>0</v>
      </c>
    </row>
    <row r="920" spans="2:10" ht="24" customHeight="1" x14ac:dyDescent="0.25">
      <c r="B920" s="295" t="s">
        <v>376</v>
      </c>
      <c r="C920" s="295"/>
      <c r="D920" s="295"/>
      <c r="E920" s="295"/>
      <c r="F920" s="295"/>
      <c r="G920" s="295"/>
      <c r="H920" s="294" t="s">
        <v>395</v>
      </c>
      <c r="I920" s="294"/>
      <c r="J920" s="185">
        <v>0</v>
      </c>
    </row>
    <row r="921" spans="2:10" ht="14.25" customHeight="1" x14ac:dyDescent="0.25">
      <c r="B921" s="295" t="s">
        <v>377</v>
      </c>
      <c r="C921" s="295"/>
      <c r="D921" s="295"/>
      <c r="E921" s="295"/>
      <c r="F921" s="295"/>
      <c r="G921" s="295"/>
      <c r="H921" s="294" t="s">
        <v>396</v>
      </c>
      <c r="I921" s="294"/>
      <c r="J921" s="185">
        <v>0</v>
      </c>
    </row>
    <row r="922" spans="2:10" x14ac:dyDescent="0.25">
      <c r="B922" s="305" t="s">
        <v>378</v>
      </c>
      <c r="C922" s="305"/>
      <c r="D922" s="305"/>
      <c r="E922" s="305"/>
      <c r="F922" s="305"/>
      <c r="G922" s="305"/>
      <c r="H922" s="296" t="s">
        <v>397</v>
      </c>
      <c r="I922" s="296"/>
      <c r="J922" s="268">
        <f>J923</f>
        <v>-174336296.91</v>
      </c>
    </row>
    <row r="923" spans="2:10" x14ac:dyDescent="0.25">
      <c r="B923" s="295" t="s">
        <v>379</v>
      </c>
      <c r="C923" s="295"/>
      <c r="D923" s="295"/>
      <c r="E923" s="295"/>
      <c r="F923" s="295"/>
      <c r="G923" s="295"/>
      <c r="H923" s="294" t="s">
        <v>398</v>
      </c>
      <c r="I923" s="294"/>
      <c r="J923" s="269">
        <f>J924</f>
        <v>-174336296.91</v>
      </c>
    </row>
    <row r="924" spans="2:10" x14ac:dyDescent="0.25">
      <c r="B924" s="295" t="s">
        <v>380</v>
      </c>
      <c r="C924" s="295"/>
      <c r="D924" s="295"/>
      <c r="E924" s="295"/>
      <c r="F924" s="295"/>
      <c r="G924" s="295"/>
      <c r="H924" s="294" t="s">
        <v>399</v>
      </c>
      <c r="I924" s="294"/>
      <c r="J924" s="269">
        <f>J925</f>
        <v>-174336296.91</v>
      </c>
    </row>
    <row r="925" spans="2:10" x14ac:dyDescent="0.25">
      <c r="B925" s="295" t="s">
        <v>381</v>
      </c>
      <c r="C925" s="295"/>
      <c r="D925" s="295"/>
      <c r="E925" s="295"/>
      <c r="F925" s="295"/>
      <c r="G925" s="295"/>
      <c r="H925" s="294" t="s">
        <v>400</v>
      </c>
      <c r="I925" s="294"/>
      <c r="J925" s="269">
        <f>J122*(-1)</f>
        <v>-174336296.91</v>
      </c>
    </row>
    <row r="926" spans="2:10" x14ac:dyDescent="0.25">
      <c r="B926" s="305" t="s">
        <v>382</v>
      </c>
      <c r="C926" s="305"/>
      <c r="D926" s="305"/>
      <c r="E926" s="305"/>
      <c r="F926" s="305"/>
      <c r="G926" s="305"/>
      <c r="H926" s="296" t="s">
        <v>401</v>
      </c>
      <c r="I926" s="296"/>
      <c r="J926" s="238">
        <f>J927</f>
        <v>199013011.04000002</v>
      </c>
    </row>
    <row r="927" spans="2:10" x14ac:dyDescent="0.25">
      <c r="B927" s="295" t="s">
        <v>383</v>
      </c>
      <c r="C927" s="295"/>
      <c r="D927" s="295"/>
      <c r="E927" s="295"/>
      <c r="F927" s="295"/>
      <c r="G927" s="295"/>
      <c r="H927" s="294" t="s">
        <v>402</v>
      </c>
      <c r="I927" s="294"/>
      <c r="J927" s="185">
        <f>J928</f>
        <v>199013011.04000002</v>
      </c>
    </row>
    <row r="928" spans="2:10" x14ac:dyDescent="0.25">
      <c r="B928" s="295" t="s">
        <v>384</v>
      </c>
      <c r="C928" s="295"/>
      <c r="D928" s="295"/>
      <c r="E928" s="295"/>
      <c r="F928" s="295"/>
      <c r="G928" s="295"/>
      <c r="H928" s="294" t="s">
        <v>403</v>
      </c>
      <c r="I928" s="294"/>
      <c r="J928" s="185">
        <f>J929</f>
        <v>199013011.04000002</v>
      </c>
    </row>
    <row r="929" spans="2:10" x14ac:dyDescent="0.25">
      <c r="B929" s="295" t="s">
        <v>385</v>
      </c>
      <c r="C929" s="295"/>
      <c r="D929" s="295"/>
      <c r="E929" s="295"/>
      <c r="F929" s="295"/>
      <c r="G929" s="295"/>
      <c r="H929" s="294" t="s">
        <v>404</v>
      </c>
      <c r="I929" s="294"/>
      <c r="J929" s="185">
        <f>J409</f>
        <v>199013011.04000002</v>
      </c>
    </row>
    <row r="930" spans="2:10" ht="10.5" customHeight="1" x14ac:dyDescent="0.25"/>
    <row r="931" spans="2:10" x14ac:dyDescent="0.25">
      <c r="B931" s="23" t="s">
        <v>360</v>
      </c>
    </row>
    <row r="932" spans="2:10" x14ac:dyDescent="0.25">
      <c r="B932" s="23" t="s">
        <v>414</v>
      </c>
    </row>
    <row r="933" spans="2:10" x14ac:dyDescent="0.25">
      <c r="B933" s="23" t="s">
        <v>27</v>
      </c>
    </row>
    <row r="934" spans="2:10" x14ac:dyDescent="0.25">
      <c r="B934" s="23" t="s">
        <v>448</v>
      </c>
      <c r="J934" s="182" t="s">
        <v>157</v>
      </c>
    </row>
    <row r="935" spans="2:10" ht="24" customHeight="1" x14ac:dyDescent="0.25">
      <c r="B935" s="297" t="s">
        <v>405</v>
      </c>
      <c r="C935" s="297"/>
      <c r="D935" s="297"/>
      <c r="E935" s="297"/>
      <c r="F935" s="297"/>
      <c r="G935" s="297"/>
      <c r="H935" s="297"/>
      <c r="I935" s="297"/>
      <c r="J935" s="297"/>
    </row>
    <row r="936" spans="2:10" ht="14.25" customHeight="1" x14ac:dyDescent="0.25">
      <c r="B936" s="205"/>
      <c r="C936" s="205"/>
      <c r="D936" s="205"/>
      <c r="E936" s="205"/>
      <c r="F936" s="205"/>
      <c r="G936" s="205"/>
      <c r="H936" s="205"/>
      <c r="I936" s="205"/>
      <c r="J936" s="232" t="s">
        <v>313</v>
      </c>
    </row>
    <row r="937" spans="2:10" ht="23.25" customHeight="1" x14ac:dyDescent="0.25">
      <c r="B937" s="300" t="s">
        <v>362</v>
      </c>
      <c r="C937" s="301"/>
      <c r="D937" s="301"/>
      <c r="E937" s="301"/>
      <c r="F937" s="302"/>
      <c r="G937" s="303" t="s">
        <v>363</v>
      </c>
      <c r="H937" s="304"/>
      <c r="I937" s="206" t="s">
        <v>406</v>
      </c>
      <c r="J937" s="206" t="s">
        <v>407</v>
      </c>
    </row>
    <row r="938" spans="2:10" ht="23.25" customHeight="1" x14ac:dyDescent="0.25">
      <c r="B938" s="272" t="s">
        <v>365</v>
      </c>
      <c r="C938" s="298"/>
      <c r="D938" s="298"/>
      <c r="E938" s="298"/>
      <c r="F938" s="273"/>
      <c r="G938" s="292" t="s">
        <v>366</v>
      </c>
      <c r="H938" s="293"/>
      <c r="I938" s="237">
        <f>I954+I950</f>
        <v>99999.340000003576</v>
      </c>
      <c r="J938" s="237">
        <f>J954+J950</f>
        <v>0</v>
      </c>
    </row>
    <row r="939" spans="2:10" ht="15" customHeight="1" x14ac:dyDescent="0.25">
      <c r="B939" s="274" t="s">
        <v>367</v>
      </c>
      <c r="C939" s="299"/>
      <c r="D939" s="299"/>
      <c r="E939" s="299"/>
      <c r="F939" s="275"/>
      <c r="G939" s="290" t="s">
        <v>386</v>
      </c>
      <c r="H939" s="291"/>
      <c r="I939" s="207">
        <v>0</v>
      </c>
      <c r="J939" s="185">
        <v>0</v>
      </c>
    </row>
    <row r="940" spans="2:10" ht="15.75" customHeight="1" x14ac:dyDescent="0.25">
      <c r="B940" s="274" t="s">
        <v>368</v>
      </c>
      <c r="C940" s="299"/>
      <c r="D940" s="299"/>
      <c r="E940" s="299"/>
      <c r="F940" s="275"/>
      <c r="G940" s="290" t="s">
        <v>387</v>
      </c>
      <c r="H940" s="291"/>
      <c r="I940" s="207">
        <v>0</v>
      </c>
      <c r="J940" s="185">
        <v>0</v>
      </c>
    </row>
    <row r="941" spans="2:10" ht="23.25" customHeight="1" x14ac:dyDescent="0.25">
      <c r="B941" s="274" t="s">
        <v>369</v>
      </c>
      <c r="C941" s="299"/>
      <c r="D941" s="299"/>
      <c r="E941" s="299"/>
      <c r="F941" s="275"/>
      <c r="G941" s="290" t="s">
        <v>388</v>
      </c>
      <c r="H941" s="291"/>
      <c r="I941" s="207">
        <v>0</v>
      </c>
      <c r="J941" s="185">
        <v>0</v>
      </c>
    </row>
    <row r="942" spans="2:10" ht="22.5" customHeight="1" x14ac:dyDescent="0.25">
      <c r="B942" s="274" t="s">
        <v>370</v>
      </c>
      <c r="C942" s="299"/>
      <c r="D942" s="299"/>
      <c r="E942" s="299"/>
      <c r="F942" s="275"/>
      <c r="G942" s="290" t="s">
        <v>389</v>
      </c>
      <c r="H942" s="291"/>
      <c r="I942" s="207">
        <v>0</v>
      </c>
      <c r="J942" s="185">
        <v>0</v>
      </c>
    </row>
    <row r="943" spans="2:10" ht="23.25" customHeight="1" x14ac:dyDescent="0.25">
      <c r="B943" s="274" t="s">
        <v>371</v>
      </c>
      <c r="C943" s="299"/>
      <c r="D943" s="299"/>
      <c r="E943" s="299"/>
      <c r="F943" s="275"/>
      <c r="G943" s="290" t="s">
        <v>390</v>
      </c>
      <c r="H943" s="291"/>
      <c r="I943" s="207">
        <v>0</v>
      </c>
      <c r="J943" s="185">
        <v>0</v>
      </c>
    </row>
    <row r="944" spans="2:10" ht="15" customHeight="1" x14ac:dyDescent="0.25">
      <c r="B944" s="274" t="s">
        <v>372</v>
      </c>
      <c r="C944" s="299"/>
      <c r="D944" s="299"/>
      <c r="E944" s="299"/>
      <c r="F944" s="275"/>
      <c r="G944" s="290" t="s">
        <v>391</v>
      </c>
      <c r="H944" s="291"/>
      <c r="I944" s="207">
        <v>0</v>
      </c>
      <c r="J944" s="185">
        <v>0</v>
      </c>
    </row>
    <row r="945" spans="2:10" ht="24" customHeight="1" x14ac:dyDescent="0.25">
      <c r="B945" s="274" t="s">
        <v>373</v>
      </c>
      <c r="C945" s="299"/>
      <c r="D945" s="299"/>
      <c r="E945" s="299"/>
      <c r="F945" s="275"/>
      <c r="G945" s="290" t="s">
        <v>392</v>
      </c>
      <c r="H945" s="291"/>
      <c r="I945" s="207">
        <v>0</v>
      </c>
      <c r="J945" s="185">
        <v>0</v>
      </c>
    </row>
    <row r="946" spans="2:10" ht="23.25" customHeight="1" x14ac:dyDescent="0.25">
      <c r="B946" s="274" t="s">
        <v>374</v>
      </c>
      <c r="C946" s="299"/>
      <c r="D946" s="299"/>
      <c r="E946" s="299"/>
      <c r="F946" s="275"/>
      <c r="G946" s="290" t="s">
        <v>393</v>
      </c>
      <c r="H946" s="291"/>
      <c r="I946" s="207">
        <v>0</v>
      </c>
      <c r="J946" s="185">
        <v>0</v>
      </c>
    </row>
    <row r="947" spans="2:10" ht="23.25" customHeight="1" x14ac:dyDescent="0.25">
      <c r="B947" s="274" t="s">
        <v>375</v>
      </c>
      <c r="C947" s="299"/>
      <c r="D947" s="299"/>
      <c r="E947" s="299"/>
      <c r="F947" s="275"/>
      <c r="G947" s="290" t="s">
        <v>394</v>
      </c>
      <c r="H947" s="291"/>
      <c r="I947" s="207">
        <v>0</v>
      </c>
      <c r="J947" s="185">
        <v>0</v>
      </c>
    </row>
    <row r="948" spans="2:10" ht="24" customHeight="1" x14ac:dyDescent="0.25">
      <c r="B948" s="274" t="s">
        <v>376</v>
      </c>
      <c r="C948" s="299"/>
      <c r="D948" s="299"/>
      <c r="E948" s="299"/>
      <c r="F948" s="275"/>
      <c r="G948" s="290" t="s">
        <v>395</v>
      </c>
      <c r="H948" s="291"/>
      <c r="I948" s="207">
        <v>0</v>
      </c>
      <c r="J948" s="185">
        <v>0</v>
      </c>
    </row>
    <row r="949" spans="2:10" ht="15" customHeight="1" x14ac:dyDescent="0.25">
      <c r="B949" s="274" t="s">
        <v>377</v>
      </c>
      <c r="C949" s="299"/>
      <c r="D949" s="299"/>
      <c r="E949" s="299"/>
      <c r="F949" s="275"/>
      <c r="G949" s="290" t="s">
        <v>396</v>
      </c>
      <c r="H949" s="291"/>
      <c r="I949" s="207">
        <v>0</v>
      </c>
      <c r="J949" s="185">
        <v>0</v>
      </c>
    </row>
    <row r="950" spans="2:10" x14ac:dyDescent="0.25">
      <c r="B950" s="272" t="s">
        <v>378</v>
      </c>
      <c r="C950" s="298"/>
      <c r="D950" s="298"/>
      <c r="E950" s="298"/>
      <c r="F950" s="273"/>
      <c r="G950" s="292" t="s">
        <v>397</v>
      </c>
      <c r="H950" s="293"/>
      <c r="I950" s="237">
        <f t="shared" ref="I950:J952" si="303">I951</f>
        <v>-67533505</v>
      </c>
      <c r="J950" s="238">
        <f t="shared" si="303"/>
        <v>-55432550</v>
      </c>
    </row>
    <row r="951" spans="2:10" x14ac:dyDescent="0.25">
      <c r="B951" s="274" t="s">
        <v>379</v>
      </c>
      <c r="C951" s="299"/>
      <c r="D951" s="299"/>
      <c r="E951" s="299"/>
      <c r="F951" s="275"/>
      <c r="G951" s="290" t="s">
        <v>398</v>
      </c>
      <c r="H951" s="291"/>
      <c r="I951" s="207">
        <f t="shared" si="303"/>
        <v>-67533505</v>
      </c>
      <c r="J951" s="185">
        <f t="shared" si="303"/>
        <v>-55432550</v>
      </c>
    </row>
    <row r="952" spans="2:10" ht="15" customHeight="1" x14ac:dyDescent="0.25">
      <c r="B952" s="274" t="s">
        <v>380</v>
      </c>
      <c r="C952" s="299"/>
      <c r="D952" s="299"/>
      <c r="E952" s="299"/>
      <c r="F952" s="275"/>
      <c r="G952" s="290" t="s">
        <v>399</v>
      </c>
      <c r="H952" s="291"/>
      <c r="I952" s="207">
        <f t="shared" si="303"/>
        <v>-67533505</v>
      </c>
      <c r="J952" s="185">
        <f t="shared" si="303"/>
        <v>-55432550</v>
      </c>
    </row>
    <row r="953" spans="2:10" ht="15" customHeight="1" x14ac:dyDescent="0.25">
      <c r="B953" s="274" t="s">
        <v>381</v>
      </c>
      <c r="C953" s="299"/>
      <c r="D953" s="299"/>
      <c r="E953" s="299"/>
      <c r="F953" s="275"/>
      <c r="G953" s="290" t="s">
        <v>400</v>
      </c>
      <c r="H953" s="291"/>
      <c r="I953" s="207">
        <f>I174*(-1)</f>
        <v>-67533505</v>
      </c>
      <c r="J953" s="207">
        <f>J174*(-1)</f>
        <v>-55432550</v>
      </c>
    </row>
    <row r="954" spans="2:10" x14ac:dyDescent="0.25">
      <c r="B954" s="272" t="s">
        <v>382</v>
      </c>
      <c r="C954" s="298"/>
      <c r="D954" s="298"/>
      <c r="E954" s="298"/>
      <c r="F954" s="273"/>
      <c r="G954" s="292" t="s">
        <v>401</v>
      </c>
      <c r="H954" s="293"/>
      <c r="I954" s="237">
        <f t="shared" ref="I954:J956" si="304">I955</f>
        <v>67633504.340000004</v>
      </c>
      <c r="J954" s="237">
        <f t="shared" si="304"/>
        <v>55432550</v>
      </c>
    </row>
    <row r="955" spans="2:10" x14ac:dyDescent="0.25">
      <c r="B955" s="274" t="s">
        <v>383</v>
      </c>
      <c r="C955" s="299"/>
      <c r="D955" s="299"/>
      <c r="E955" s="299"/>
      <c r="F955" s="275"/>
      <c r="G955" s="290" t="s">
        <v>402</v>
      </c>
      <c r="H955" s="291"/>
      <c r="I955" s="207">
        <f t="shared" si="304"/>
        <v>67633504.340000004</v>
      </c>
      <c r="J955" s="207">
        <f t="shared" si="304"/>
        <v>55432550</v>
      </c>
    </row>
    <row r="956" spans="2:10" ht="15" customHeight="1" x14ac:dyDescent="0.25">
      <c r="B956" s="274" t="s">
        <v>384</v>
      </c>
      <c r="C956" s="299"/>
      <c r="D956" s="299"/>
      <c r="E956" s="299"/>
      <c r="F956" s="275"/>
      <c r="G956" s="290" t="s">
        <v>403</v>
      </c>
      <c r="H956" s="291"/>
      <c r="I956" s="207">
        <f t="shared" si="304"/>
        <v>67633504.340000004</v>
      </c>
      <c r="J956" s="207">
        <f t="shared" si="304"/>
        <v>55432550</v>
      </c>
    </row>
    <row r="957" spans="2:10" ht="15" customHeight="1" x14ac:dyDescent="0.25">
      <c r="B957" s="274" t="s">
        <v>385</v>
      </c>
      <c r="C957" s="299"/>
      <c r="D957" s="299"/>
      <c r="E957" s="299"/>
      <c r="F957" s="275"/>
      <c r="G957" s="290" t="s">
        <v>404</v>
      </c>
      <c r="H957" s="291"/>
      <c r="I957" s="207">
        <f>I539</f>
        <v>67633504.340000004</v>
      </c>
      <c r="J957" s="207">
        <f>J539</f>
        <v>55432550</v>
      </c>
    </row>
    <row r="958" spans="2:10" x14ac:dyDescent="0.25">
      <c r="B958" s="166"/>
    </row>
  </sheetData>
  <mergeCells count="1505">
    <mergeCell ref="B695:C695"/>
    <mergeCell ref="B694:C694"/>
    <mergeCell ref="B693:C693"/>
    <mergeCell ref="G702:H702"/>
    <mergeCell ref="G646:H646"/>
    <mergeCell ref="B646:C646"/>
    <mergeCell ref="B649:C649"/>
    <mergeCell ref="G649:H649"/>
    <mergeCell ref="B650:C650"/>
    <mergeCell ref="G650:H650"/>
    <mergeCell ref="B651:C651"/>
    <mergeCell ref="G651:H651"/>
    <mergeCell ref="G674:H674"/>
    <mergeCell ref="G680:H680"/>
    <mergeCell ref="B671:C671"/>
    <mergeCell ref="B670:C670"/>
    <mergeCell ref="G671:H671"/>
    <mergeCell ref="G670:H670"/>
    <mergeCell ref="B676:C676"/>
    <mergeCell ref="G676:H676"/>
    <mergeCell ref="B677:C677"/>
    <mergeCell ref="G677:H677"/>
    <mergeCell ref="G575:H575"/>
    <mergeCell ref="B630:C630"/>
    <mergeCell ref="G630:H630"/>
    <mergeCell ref="B631:C631"/>
    <mergeCell ref="G631:H631"/>
    <mergeCell ref="G632:H632"/>
    <mergeCell ref="B632:C632"/>
    <mergeCell ref="B634:C634"/>
    <mergeCell ref="B633:C633"/>
    <mergeCell ref="G633:H633"/>
    <mergeCell ref="G634:H634"/>
    <mergeCell ref="B625:C625"/>
    <mergeCell ref="G625:H625"/>
    <mergeCell ref="B626:C626"/>
    <mergeCell ref="G626:H626"/>
    <mergeCell ref="B627:C627"/>
    <mergeCell ref="G627:H627"/>
    <mergeCell ref="B628:C628"/>
    <mergeCell ref="G628:H628"/>
    <mergeCell ref="B629:C629"/>
    <mergeCell ref="G629:H629"/>
    <mergeCell ref="G601:H601"/>
    <mergeCell ref="G602:H602"/>
    <mergeCell ref="G603:H603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E312:F312"/>
    <mergeCell ref="E338:F338"/>
    <mergeCell ref="E339:F339"/>
    <mergeCell ref="E343:F343"/>
    <mergeCell ref="E344:F344"/>
    <mergeCell ref="E208:F208"/>
    <mergeCell ref="E209:F209"/>
    <mergeCell ref="E259:F259"/>
    <mergeCell ref="E260:F260"/>
    <mergeCell ref="E261:F261"/>
    <mergeCell ref="E263:F263"/>
    <mergeCell ref="E262:F262"/>
    <mergeCell ref="E264:F264"/>
    <mergeCell ref="E265:F265"/>
    <mergeCell ref="E266:F266"/>
    <mergeCell ref="E267:F267"/>
    <mergeCell ref="E268:F268"/>
    <mergeCell ref="E286:F286"/>
    <mergeCell ref="E280:F280"/>
    <mergeCell ref="E281:F281"/>
    <mergeCell ref="E282:F282"/>
    <mergeCell ref="E283:F283"/>
    <mergeCell ref="E284:F284"/>
    <mergeCell ref="E285:F285"/>
    <mergeCell ref="E293:F293"/>
    <mergeCell ref="E294:F294"/>
    <mergeCell ref="E295:F295"/>
    <mergeCell ref="E322:F322"/>
    <mergeCell ref="E323:F323"/>
    <mergeCell ref="E324:F324"/>
    <mergeCell ref="E325:F325"/>
    <mergeCell ref="E326:F326"/>
    <mergeCell ref="B901:C901"/>
    <mergeCell ref="F901:G901"/>
    <mergeCell ref="E793:F793"/>
    <mergeCell ref="B898:C898"/>
    <mergeCell ref="F898:G898"/>
    <mergeCell ref="B899:C899"/>
    <mergeCell ref="F899:G899"/>
    <mergeCell ref="B900:C900"/>
    <mergeCell ref="F900:G900"/>
    <mergeCell ref="B782:C783"/>
    <mergeCell ref="D782:D783"/>
    <mergeCell ref="E782:E783"/>
    <mergeCell ref="F782:G783"/>
    <mergeCell ref="B792:C792"/>
    <mergeCell ref="F792:G792"/>
    <mergeCell ref="E794:F794"/>
    <mergeCell ref="B841:C841"/>
    <mergeCell ref="F841:G841"/>
    <mergeCell ref="B847:C847"/>
    <mergeCell ref="F847:G847"/>
    <mergeCell ref="B893:C893"/>
    <mergeCell ref="F893:G893"/>
    <mergeCell ref="B894:C894"/>
    <mergeCell ref="F894:G894"/>
    <mergeCell ref="B895:C895"/>
    <mergeCell ref="F895:G895"/>
    <mergeCell ref="B896:C896"/>
    <mergeCell ref="F896:G896"/>
    <mergeCell ref="B897:C897"/>
    <mergeCell ref="F897:G897"/>
    <mergeCell ref="B888:C888"/>
    <mergeCell ref="F888:G888"/>
    <mergeCell ref="B889:C889"/>
    <mergeCell ref="F889:G889"/>
    <mergeCell ref="B890:C890"/>
    <mergeCell ref="F890:G890"/>
    <mergeCell ref="B891:C891"/>
    <mergeCell ref="F891:G891"/>
    <mergeCell ref="B892:C892"/>
    <mergeCell ref="F892:G892"/>
    <mergeCell ref="B883:C883"/>
    <mergeCell ref="F883:G883"/>
    <mergeCell ref="B884:C884"/>
    <mergeCell ref="F884:G884"/>
    <mergeCell ref="B885:C885"/>
    <mergeCell ref="F885:G885"/>
    <mergeCell ref="B886:C886"/>
    <mergeCell ref="F886:G886"/>
    <mergeCell ref="B887:C887"/>
    <mergeCell ref="F887:G887"/>
    <mergeCell ref="B878:C878"/>
    <mergeCell ref="F878:G878"/>
    <mergeCell ref="B879:C879"/>
    <mergeCell ref="F879:G879"/>
    <mergeCell ref="B880:C880"/>
    <mergeCell ref="F880:G880"/>
    <mergeCell ref="B881:C881"/>
    <mergeCell ref="F881:G881"/>
    <mergeCell ref="B882:C882"/>
    <mergeCell ref="F882:G882"/>
    <mergeCell ref="B873:C873"/>
    <mergeCell ref="F873:G873"/>
    <mergeCell ref="B874:C874"/>
    <mergeCell ref="F874:G874"/>
    <mergeCell ref="B875:C875"/>
    <mergeCell ref="F875:G875"/>
    <mergeCell ref="B876:C876"/>
    <mergeCell ref="F876:G876"/>
    <mergeCell ref="B877:C877"/>
    <mergeCell ref="F877:G877"/>
    <mergeCell ref="B868:C868"/>
    <mergeCell ref="F868:G868"/>
    <mergeCell ref="B869:C869"/>
    <mergeCell ref="F869:G869"/>
    <mergeCell ref="B870:C870"/>
    <mergeCell ref="F870:G870"/>
    <mergeCell ref="B871:C871"/>
    <mergeCell ref="F871:G871"/>
    <mergeCell ref="B872:C872"/>
    <mergeCell ref="F872:G872"/>
    <mergeCell ref="B863:C863"/>
    <mergeCell ref="F863:G863"/>
    <mergeCell ref="B864:C864"/>
    <mergeCell ref="F864:G864"/>
    <mergeCell ref="B865:C865"/>
    <mergeCell ref="F865:G865"/>
    <mergeCell ref="B866:C866"/>
    <mergeCell ref="F866:G866"/>
    <mergeCell ref="B867:C867"/>
    <mergeCell ref="F867:G867"/>
    <mergeCell ref="B858:C858"/>
    <mergeCell ref="F858:G858"/>
    <mergeCell ref="B859:C859"/>
    <mergeCell ref="F859:G859"/>
    <mergeCell ref="B860:C860"/>
    <mergeCell ref="F860:G860"/>
    <mergeCell ref="B861:C861"/>
    <mergeCell ref="F861:G861"/>
    <mergeCell ref="B862:C862"/>
    <mergeCell ref="F862:G862"/>
    <mergeCell ref="B853:C853"/>
    <mergeCell ref="F853:G853"/>
    <mergeCell ref="B854:C854"/>
    <mergeCell ref="F854:G854"/>
    <mergeCell ref="B855:C855"/>
    <mergeCell ref="F855:G855"/>
    <mergeCell ref="B856:C856"/>
    <mergeCell ref="F856:G856"/>
    <mergeCell ref="B857:C857"/>
    <mergeCell ref="F857:G857"/>
    <mergeCell ref="B848:C848"/>
    <mergeCell ref="F848:G848"/>
    <mergeCell ref="B849:C849"/>
    <mergeCell ref="F849:G849"/>
    <mergeCell ref="B850:C850"/>
    <mergeCell ref="F850:G850"/>
    <mergeCell ref="B851:C851"/>
    <mergeCell ref="F851:G851"/>
    <mergeCell ref="B852:C852"/>
    <mergeCell ref="F852:G852"/>
    <mergeCell ref="B844:C844"/>
    <mergeCell ref="F844:G844"/>
    <mergeCell ref="B845:C845"/>
    <mergeCell ref="F845:G845"/>
    <mergeCell ref="B846:C846"/>
    <mergeCell ref="F846:G846"/>
    <mergeCell ref="B840:C840"/>
    <mergeCell ref="F840:G840"/>
    <mergeCell ref="B842:C842"/>
    <mergeCell ref="F842:G842"/>
    <mergeCell ref="B843:C843"/>
    <mergeCell ref="F843:G843"/>
    <mergeCell ref="B835:C835"/>
    <mergeCell ref="F835:G835"/>
    <mergeCell ref="B836:C836"/>
    <mergeCell ref="F836:G836"/>
    <mergeCell ref="B837:C837"/>
    <mergeCell ref="F837:G837"/>
    <mergeCell ref="B838:C838"/>
    <mergeCell ref="F838:G838"/>
    <mergeCell ref="B839:C839"/>
    <mergeCell ref="F839:G839"/>
    <mergeCell ref="B830:C830"/>
    <mergeCell ref="F830:G830"/>
    <mergeCell ref="B831:C831"/>
    <mergeCell ref="F831:G831"/>
    <mergeCell ref="B832:C832"/>
    <mergeCell ref="F832:G832"/>
    <mergeCell ref="B833:C833"/>
    <mergeCell ref="F833:G833"/>
    <mergeCell ref="B834:C834"/>
    <mergeCell ref="F834:G834"/>
    <mergeCell ref="B825:C825"/>
    <mergeCell ref="F825:G825"/>
    <mergeCell ref="B826:C826"/>
    <mergeCell ref="F826:G826"/>
    <mergeCell ref="B827:C827"/>
    <mergeCell ref="F827:G827"/>
    <mergeCell ref="B828:C828"/>
    <mergeCell ref="F828:G828"/>
    <mergeCell ref="B829:C829"/>
    <mergeCell ref="F829:G829"/>
    <mergeCell ref="B820:C820"/>
    <mergeCell ref="F820:G820"/>
    <mergeCell ref="B821:C821"/>
    <mergeCell ref="F821:G821"/>
    <mergeCell ref="B822:C822"/>
    <mergeCell ref="F822:G822"/>
    <mergeCell ref="B823:C823"/>
    <mergeCell ref="F823:G823"/>
    <mergeCell ref="B824:C824"/>
    <mergeCell ref="F824:G824"/>
    <mergeCell ref="B815:C815"/>
    <mergeCell ref="F815:G815"/>
    <mergeCell ref="B816:C816"/>
    <mergeCell ref="F816:G816"/>
    <mergeCell ref="B817:C817"/>
    <mergeCell ref="F817:G817"/>
    <mergeCell ref="B818:C818"/>
    <mergeCell ref="F818:G818"/>
    <mergeCell ref="B819:C819"/>
    <mergeCell ref="F819:G819"/>
    <mergeCell ref="B810:C810"/>
    <mergeCell ref="F810:G810"/>
    <mergeCell ref="B811:C811"/>
    <mergeCell ref="F811:G811"/>
    <mergeCell ref="B812:C812"/>
    <mergeCell ref="F812:G812"/>
    <mergeCell ref="B813:C813"/>
    <mergeCell ref="F813:G813"/>
    <mergeCell ref="B814:C814"/>
    <mergeCell ref="F814:G814"/>
    <mergeCell ref="B805:C805"/>
    <mergeCell ref="F805:G805"/>
    <mergeCell ref="B806:C806"/>
    <mergeCell ref="F806:G806"/>
    <mergeCell ref="B807:C807"/>
    <mergeCell ref="F807:G807"/>
    <mergeCell ref="B808:C808"/>
    <mergeCell ref="F808:G808"/>
    <mergeCell ref="B809:C809"/>
    <mergeCell ref="F809:G809"/>
    <mergeCell ref="B800:C800"/>
    <mergeCell ref="F800:G800"/>
    <mergeCell ref="B801:C801"/>
    <mergeCell ref="F801:G801"/>
    <mergeCell ref="B802:C802"/>
    <mergeCell ref="F802:G802"/>
    <mergeCell ref="B803:C803"/>
    <mergeCell ref="F803:G803"/>
    <mergeCell ref="B804:C804"/>
    <mergeCell ref="F804:G804"/>
    <mergeCell ref="B795:C795"/>
    <mergeCell ref="F795:G795"/>
    <mergeCell ref="B796:C796"/>
    <mergeCell ref="F796:G796"/>
    <mergeCell ref="B797:C797"/>
    <mergeCell ref="F797:G797"/>
    <mergeCell ref="B798:C798"/>
    <mergeCell ref="F798:G798"/>
    <mergeCell ref="B799:C799"/>
    <mergeCell ref="F799:G799"/>
    <mergeCell ref="B789:C789"/>
    <mergeCell ref="F789:G789"/>
    <mergeCell ref="B790:C790"/>
    <mergeCell ref="F790:G790"/>
    <mergeCell ref="B791:C791"/>
    <mergeCell ref="F791:G791"/>
    <mergeCell ref="B784:C784"/>
    <mergeCell ref="F784:G784"/>
    <mergeCell ref="B785:C785"/>
    <mergeCell ref="F785:G785"/>
    <mergeCell ref="B786:C786"/>
    <mergeCell ref="F786:G786"/>
    <mergeCell ref="B787:C787"/>
    <mergeCell ref="F787:G787"/>
    <mergeCell ref="B788:C788"/>
    <mergeCell ref="F788:G788"/>
    <mergeCell ref="B780:J780"/>
    <mergeCell ref="H782:H783"/>
    <mergeCell ref="I782:J782"/>
    <mergeCell ref="G770:H770"/>
    <mergeCell ref="G771:H771"/>
    <mergeCell ref="G772:H772"/>
    <mergeCell ref="G773:H773"/>
    <mergeCell ref="G774:H77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58:C758"/>
    <mergeCell ref="B757:C757"/>
    <mergeCell ref="B756:C756"/>
    <mergeCell ref="B755:C755"/>
    <mergeCell ref="B754:C754"/>
    <mergeCell ref="G766:H766"/>
    <mergeCell ref="G767:H767"/>
    <mergeCell ref="G768:H768"/>
    <mergeCell ref="G769:H769"/>
    <mergeCell ref="G763:H763"/>
    <mergeCell ref="G764:H764"/>
    <mergeCell ref="G765:H765"/>
    <mergeCell ref="B764:C764"/>
    <mergeCell ref="B763:C763"/>
    <mergeCell ref="B762:C762"/>
    <mergeCell ref="B761:C761"/>
    <mergeCell ref="B760:C760"/>
    <mergeCell ref="B759:C759"/>
    <mergeCell ref="G754:H754"/>
    <mergeCell ref="G756:H756"/>
    <mergeCell ref="G755:H755"/>
    <mergeCell ref="G757:H757"/>
    <mergeCell ref="G758:H758"/>
    <mergeCell ref="G759:H759"/>
    <mergeCell ref="G760:H760"/>
    <mergeCell ref="G761:H761"/>
    <mergeCell ref="G762:H762"/>
    <mergeCell ref="G749:H749"/>
    <mergeCell ref="G750:H750"/>
    <mergeCell ref="G751:H751"/>
    <mergeCell ref="G752:H752"/>
    <mergeCell ref="G753:H753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G741:H741"/>
    <mergeCell ref="B741:C741"/>
    <mergeCell ref="G742:H742"/>
    <mergeCell ref="G743:H743"/>
    <mergeCell ref="G744:H744"/>
    <mergeCell ref="G745:H745"/>
    <mergeCell ref="G746:H746"/>
    <mergeCell ref="G747:H747"/>
    <mergeCell ref="G748:H748"/>
    <mergeCell ref="G733:H733"/>
    <mergeCell ref="G734:H734"/>
    <mergeCell ref="G735:H735"/>
    <mergeCell ref="G736:H736"/>
    <mergeCell ref="G737:H737"/>
    <mergeCell ref="G738:H738"/>
    <mergeCell ref="G739:H739"/>
    <mergeCell ref="G740:H740"/>
    <mergeCell ref="B733:C733"/>
    <mergeCell ref="B734:C734"/>
    <mergeCell ref="B735:C735"/>
    <mergeCell ref="B737:C737"/>
    <mergeCell ref="B738:C738"/>
    <mergeCell ref="B739:C739"/>
    <mergeCell ref="B740:C740"/>
    <mergeCell ref="G732:H732"/>
    <mergeCell ref="B711:C711"/>
    <mergeCell ref="B712:C712"/>
    <mergeCell ref="B713:C713"/>
    <mergeCell ref="B714:C714"/>
    <mergeCell ref="B715:C715"/>
    <mergeCell ref="B716:C716"/>
    <mergeCell ref="B717:C717"/>
    <mergeCell ref="B730:C730"/>
    <mergeCell ref="B731:C731"/>
    <mergeCell ref="B732:C732"/>
    <mergeCell ref="G711:H711"/>
    <mergeCell ref="G712:H712"/>
    <mergeCell ref="G713:H713"/>
    <mergeCell ref="G714:H714"/>
    <mergeCell ref="G715:H715"/>
    <mergeCell ref="G716:H716"/>
    <mergeCell ref="G717:H717"/>
    <mergeCell ref="G730:H730"/>
    <mergeCell ref="G731:H731"/>
    <mergeCell ref="B718:C718"/>
    <mergeCell ref="G718:H718"/>
    <mergeCell ref="B719:C719"/>
    <mergeCell ref="B720:C720"/>
    <mergeCell ref="G719:H719"/>
    <mergeCell ref="G720:H720"/>
    <mergeCell ref="B721:C721"/>
    <mergeCell ref="G721:H721"/>
    <mergeCell ref="G722:H722"/>
    <mergeCell ref="G723:H723"/>
    <mergeCell ref="B722:C722"/>
    <mergeCell ref="B723:C723"/>
    <mergeCell ref="G705:H705"/>
    <mergeCell ref="G706:H706"/>
    <mergeCell ref="G707:H707"/>
    <mergeCell ref="G710:H710"/>
    <mergeCell ref="B710:C710"/>
    <mergeCell ref="B707:C707"/>
    <mergeCell ref="B706:C706"/>
    <mergeCell ref="B705:C705"/>
    <mergeCell ref="B702:C702"/>
    <mergeCell ref="G693:H693"/>
    <mergeCell ref="G694:H694"/>
    <mergeCell ref="G695:H695"/>
    <mergeCell ref="G696:H696"/>
    <mergeCell ref="G697:H697"/>
    <mergeCell ref="G698:H698"/>
    <mergeCell ref="G699:H699"/>
    <mergeCell ref="G700:H700"/>
    <mergeCell ref="G701:H701"/>
    <mergeCell ref="B703:C703"/>
    <mergeCell ref="G703:H703"/>
    <mergeCell ref="B704:C704"/>
    <mergeCell ref="G704:H704"/>
    <mergeCell ref="B708:C708"/>
    <mergeCell ref="G708:H708"/>
    <mergeCell ref="B709:C709"/>
    <mergeCell ref="G709:H709"/>
    <mergeCell ref="B701:C701"/>
    <mergeCell ref="B700:C700"/>
    <mergeCell ref="B699:C699"/>
    <mergeCell ref="B698:C698"/>
    <mergeCell ref="B697:C697"/>
    <mergeCell ref="B696:C696"/>
    <mergeCell ref="G687:H687"/>
    <mergeCell ref="G688:H688"/>
    <mergeCell ref="G689:H689"/>
    <mergeCell ref="G690:H690"/>
    <mergeCell ref="G691:H691"/>
    <mergeCell ref="G692:H692"/>
    <mergeCell ref="B687:C687"/>
    <mergeCell ref="B688:C688"/>
    <mergeCell ref="B689:C689"/>
    <mergeCell ref="B690:C690"/>
    <mergeCell ref="B691:C691"/>
    <mergeCell ref="B692:C692"/>
    <mergeCell ref="B675:C675"/>
    <mergeCell ref="B678:C678"/>
    <mergeCell ref="B679:C679"/>
    <mergeCell ref="B681:C681"/>
    <mergeCell ref="B682:C682"/>
    <mergeCell ref="B683:C683"/>
    <mergeCell ref="B684:C684"/>
    <mergeCell ref="B685:C685"/>
    <mergeCell ref="B686:C686"/>
    <mergeCell ref="G675:H675"/>
    <mergeCell ref="G678:H678"/>
    <mergeCell ref="G679:H679"/>
    <mergeCell ref="G681:H681"/>
    <mergeCell ref="G682:H682"/>
    <mergeCell ref="G683:H683"/>
    <mergeCell ref="G684:H684"/>
    <mergeCell ref="G685:H685"/>
    <mergeCell ref="G686:H686"/>
    <mergeCell ref="G660:H660"/>
    <mergeCell ref="G661:H661"/>
    <mergeCell ref="G662:H662"/>
    <mergeCell ref="G665:H665"/>
    <mergeCell ref="G666:H666"/>
    <mergeCell ref="G669:H669"/>
    <mergeCell ref="G672:H672"/>
    <mergeCell ref="G673:H673"/>
    <mergeCell ref="B660:C660"/>
    <mergeCell ref="B661:C661"/>
    <mergeCell ref="B662:C662"/>
    <mergeCell ref="B665:C665"/>
    <mergeCell ref="B666:C666"/>
    <mergeCell ref="B669:C669"/>
    <mergeCell ref="B672:C672"/>
    <mergeCell ref="B673:C673"/>
    <mergeCell ref="G658:H658"/>
    <mergeCell ref="G659:H659"/>
    <mergeCell ref="B658:C658"/>
    <mergeCell ref="B659:C659"/>
    <mergeCell ref="B663:C663"/>
    <mergeCell ref="G663:H663"/>
    <mergeCell ref="B664:C664"/>
    <mergeCell ref="G664:H664"/>
    <mergeCell ref="B668:C668"/>
    <mergeCell ref="G668:H668"/>
    <mergeCell ref="B667:C667"/>
    <mergeCell ref="G667:H667"/>
    <mergeCell ref="B535:C535"/>
    <mergeCell ref="B536:C536"/>
    <mergeCell ref="B537:C537"/>
    <mergeCell ref="B538:C538"/>
    <mergeCell ref="B539:C539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47:J547"/>
    <mergeCell ref="B550:C550"/>
    <mergeCell ref="B551:C551"/>
    <mergeCell ref="G549:H549"/>
    <mergeCell ref="F537:G537"/>
    <mergeCell ref="F538:G538"/>
    <mergeCell ref="F534:G534"/>
    <mergeCell ref="F535:G535"/>
    <mergeCell ref="F536:G536"/>
    <mergeCell ref="B552:C552"/>
    <mergeCell ref="B553:C553"/>
    <mergeCell ref="B554:C554"/>
    <mergeCell ref="B555:C555"/>
    <mergeCell ref="B556:C556"/>
    <mergeCell ref="B549:C549"/>
    <mergeCell ref="G648:H648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F525:G525"/>
    <mergeCell ref="F524:G524"/>
    <mergeCell ref="F523:G523"/>
    <mergeCell ref="B523:C523"/>
    <mergeCell ref="B524:C524"/>
    <mergeCell ref="B525:C525"/>
    <mergeCell ref="F515:G515"/>
    <mergeCell ref="F516:G516"/>
    <mergeCell ref="F539:G539"/>
    <mergeCell ref="F528:G528"/>
    <mergeCell ref="F529:G529"/>
    <mergeCell ref="F526:G526"/>
    <mergeCell ref="F527:G527"/>
    <mergeCell ref="F522:G522"/>
    <mergeCell ref="F517:G517"/>
    <mergeCell ref="F518:G518"/>
    <mergeCell ref="F519:G519"/>
    <mergeCell ref="B492:C492"/>
    <mergeCell ref="B493:C493"/>
    <mergeCell ref="B494:C494"/>
    <mergeCell ref="B495:C495"/>
    <mergeCell ref="B496:C496"/>
    <mergeCell ref="F489:G489"/>
    <mergeCell ref="F490:G490"/>
    <mergeCell ref="B507:C507"/>
    <mergeCell ref="B508:C508"/>
    <mergeCell ref="B509:C509"/>
    <mergeCell ref="B497:C497"/>
    <mergeCell ref="F510:G510"/>
    <mergeCell ref="F511:G511"/>
    <mergeCell ref="F512:G512"/>
    <mergeCell ref="F513:G513"/>
    <mergeCell ref="F514:G514"/>
    <mergeCell ref="B510:C510"/>
    <mergeCell ref="B511:C511"/>
    <mergeCell ref="B512:C512"/>
    <mergeCell ref="B513:C513"/>
    <mergeCell ref="B514:C514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F504:G504"/>
    <mergeCell ref="F505:G505"/>
    <mergeCell ref="B479:C479"/>
    <mergeCell ref="B480:C480"/>
    <mergeCell ref="B481:C481"/>
    <mergeCell ref="B482:C482"/>
    <mergeCell ref="B483:C483"/>
    <mergeCell ref="B484:C484"/>
    <mergeCell ref="F486:G486"/>
    <mergeCell ref="F487:G487"/>
    <mergeCell ref="F488:G488"/>
    <mergeCell ref="B486:C486"/>
    <mergeCell ref="B487:C487"/>
    <mergeCell ref="B488:C488"/>
    <mergeCell ref="E485:F485"/>
    <mergeCell ref="F482:G482"/>
    <mergeCell ref="F483:G483"/>
    <mergeCell ref="F484:G484"/>
    <mergeCell ref="F491:G491"/>
    <mergeCell ref="B489:C489"/>
    <mergeCell ref="B490:C490"/>
    <mergeCell ref="B491:C491"/>
    <mergeCell ref="B469:C469"/>
    <mergeCell ref="B470:C470"/>
    <mergeCell ref="B471:C471"/>
    <mergeCell ref="B472:C472"/>
    <mergeCell ref="F475:G475"/>
    <mergeCell ref="F476:G476"/>
    <mergeCell ref="F477:G477"/>
    <mergeCell ref="F474:G474"/>
    <mergeCell ref="F473:G473"/>
    <mergeCell ref="B475:C475"/>
    <mergeCell ref="B476:C476"/>
    <mergeCell ref="B477:C477"/>
    <mergeCell ref="B474:C474"/>
    <mergeCell ref="B473:C473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F466:G466"/>
    <mergeCell ref="F467:G467"/>
    <mergeCell ref="F468:G468"/>
    <mergeCell ref="F469:G469"/>
    <mergeCell ref="F470:G470"/>
    <mergeCell ref="F471:G471"/>
    <mergeCell ref="F460:G460"/>
    <mergeCell ref="F461:G461"/>
    <mergeCell ref="F462:G462"/>
    <mergeCell ref="B457:C457"/>
    <mergeCell ref="B458:C458"/>
    <mergeCell ref="B459:C459"/>
    <mergeCell ref="B444:C444"/>
    <mergeCell ref="B445:C445"/>
    <mergeCell ref="B446:C446"/>
    <mergeCell ref="B447:C447"/>
    <mergeCell ref="B448:C448"/>
    <mergeCell ref="B449:C449"/>
    <mergeCell ref="F435:G435"/>
    <mergeCell ref="F436:G436"/>
    <mergeCell ref="F437:G437"/>
    <mergeCell ref="F438:G438"/>
    <mergeCell ref="B420:C420"/>
    <mergeCell ref="B418:C419"/>
    <mergeCell ref="F454:G454"/>
    <mergeCell ref="F455:G455"/>
    <mergeCell ref="F456:G456"/>
    <mergeCell ref="F453:G453"/>
    <mergeCell ref="B453:C453"/>
    <mergeCell ref="B454:C454"/>
    <mergeCell ref="B455:C455"/>
    <mergeCell ref="B456:C456"/>
    <mergeCell ref="F450:G450"/>
    <mergeCell ref="F451:G451"/>
    <mergeCell ref="B450:C450"/>
    <mergeCell ref="B451:C451"/>
    <mergeCell ref="B452:C452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27:C427"/>
    <mergeCell ref="B428:C428"/>
    <mergeCell ref="F433:G433"/>
    <mergeCell ref="F434:G434"/>
    <mergeCell ref="F431:G431"/>
    <mergeCell ref="F432:G432"/>
    <mergeCell ref="B431:C431"/>
    <mergeCell ref="B432:C432"/>
    <mergeCell ref="B433:C433"/>
    <mergeCell ref="B434:C434"/>
    <mergeCell ref="E429:F429"/>
    <mergeCell ref="E430:F430"/>
    <mergeCell ref="F427:G427"/>
    <mergeCell ref="F428:G428"/>
    <mergeCell ref="D418:D419"/>
    <mergeCell ref="H418:H419"/>
    <mergeCell ref="B417:I417"/>
    <mergeCell ref="I418:J418"/>
    <mergeCell ref="F424:G424"/>
    <mergeCell ref="F425:G425"/>
    <mergeCell ref="F426:G426"/>
    <mergeCell ref="F423:G423"/>
    <mergeCell ref="F422:G422"/>
    <mergeCell ref="F421:G421"/>
    <mergeCell ref="F420:G420"/>
    <mergeCell ref="F418:G419"/>
    <mergeCell ref="E418:E419"/>
    <mergeCell ref="B421:C421"/>
    <mergeCell ref="B422:C422"/>
    <mergeCell ref="B423:C423"/>
    <mergeCell ref="B424:C424"/>
    <mergeCell ref="B425:C425"/>
    <mergeCell ref="B426:C426"/>
    <mergeCell ref="F445:G445"/>
    <mergeCell ref="F446:G446"/>
    <mergeCell ref="F447:G447"/>
    <mergeCell ref="F452:G452"/>
    <mergeCell ref="F457:G457"/>
    <mergeCell ref="F458:G458"/>
    <mergeCell ref="F459:G459"/>
    <mergeCell ref="F520:G520"/>
    <mergeCell ref="F521:G521"/>
    <mergeCell ref="F531:G531"/>
    <mergeCell ref="F532:G532"/>
    <mergeCell ref="F533:G533"/>
    <mergeCell ref="F530:G530"/>
    <mergeCell ref="F500:G500"/>
    <mergeCell ref="E478:F478"/>
    <mergeCell ref="F472:G472"/>
    <mergeCell ref="F480:G480"/>
    <mergeCell ref="F481:G481"/>
    <mergeCell ref="F479:G479"/>
    <mergeCell ref="F498:G498"/>
    <mergeCell ref="F497:G497"/>
    <mergeCell ref="F499:G499"/>
    <mergeCell ref="F493:G493"/>
    <mergeCell ref="F494:G494"/>
    <mergeCell ref="F495:G495"/>
    <mergeCell ref="F496:G496"/>
    <mergeCell ref="F492:G492"/>
    <mergeCell ref="F506:G506"/>
    <mergeCell ref="F507:G507"/>
    <mergeCell ref="F508:G508"/>
    <mergeCell ref="F20:G20"/>
    <mergeCell ref="B415:J415"/>
    <mergeCell ref="B416:J416"/>
    <mergeCell ref="E397:F397"/>
    <mergeCell ref="E398:F398"/>
    <mergeCell ref="E399:F399"/>
    <mergeCell ref="E400:F400"/>
    <mergeCell ref="E401:F401"/>
    <mergeCell ref="E402:F402"/>
    <mergeCell ref="E403:F403"/>
    <mergeCell ref="E404:F404"/>
    <mergeCell ref="E408:F408"/>
    <mergeCell ref="E407:F407"/>
    <mergeCell ref="E406:F406"/>
    <mergeCell ref="E405:F405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79:F379"/>
    <mergeCell ref="E380:F380"/>
    <mergeCell ref="E381:F381"/>
    <mergeCell ref="E382:F382"/>
    <mergeCell ref="E383:F383"/>
    <mergeCell ref="E384:F384"/>
    <mergeCell ref="E385:F385"/>
    <mergeCell ref="E309:F309"/>
    <mergeCell ref="E327:F327"/>
    <mergeCell ref="E310:F310"/>
    <mergeCell ref="E313:F313"/>
    <mergeCell ref="E314:F314"/>
    <mergeCell ref="E316:F316"/>
    <mergeCell ref="E317:F317"/>
    <mergeCell ref="E318:F318"/>
    <mergeCell ref="E319:F319"/>
    <mergeCell ref="E320:F320"/>
    <mergeCell ref="E321:F321"/>
    <mergeCell ref="E352:F352"/>
    <mergeCell ref="E351:F351"/>
    <mergeCell ref="E350:F350"/>
    <mergeCell ref="E349:F349"/>
    <mergeCell ref="E348:F348"/>
    <mergeCell ref="E347:F347"/>
    <mergeCell ref="E333:F333"/>
    <mergeCell ref="E332:F332"/>
    <mergeCell ref="E331:F331"/>
    <mergeCell ref="E330:F330"/>
    <mergeCell ref="E329:F329"/>
    <mergeCell ref="E328:F328"/>
    <mergeCell ref="E346:F346"/>
    <mergeCell ref="E345:F345"/>
    <mergeCell ref="E342:F342"/>
    <mergeCell ref="E315:F315"/>
    <mergeCell ref="E311:F311"/>
    <mergeCell ref="E341:F341"/>
    <mergeCell ref="E340:F340"/>
    <mergeCell ref="E337:F337"/>
    <mergeCell ref="E336:F336"/>
    <mergeCell ref="E335:F335"/>
    <mergeCell ref="E296:F296"/>
    <mergeCell ref="E300:F300"/>
    <mergeCell ref="E301:F301"/>
    <mergeCell ref="E304:F304"/>
    <mergeCell ref="E307:F307"/>
    <mergeCell ref="E308:F308"/>
    <mergeCell ref="E277:F277"/>
    <mergeCell ref="E278:F278"/>
    <mergeCell ref="E279:F279"/>
    <mergeCell ref="E287:F287"/>
    <mergeCell ref="E288:F288"/>
    <mergeCell ref="E289:F289"/>
    <mergeCell ref="E290:F290"/>
    <mergeCell ref="E291:F291"/>
    <mergeCell ref="E292:F292"/>
    <mergeCell ref="E258:F25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305:F305"/>
    <mergeCell ref="E306:F306"/>
    <mergeCell ref="E302:F302"/>
    <mergeCell ref="E303:F303"/>
    <mergeCell ref="E297:F297"/>
    <mergeCell ref="E299:F299"/>
    <mergeCell ref="E298:F298"/>
    <mergeCell ref="E249:F249"/>
    <mergeCell ref="E250:F250"/>
    <mergeCell ref="E251:F251"/>
    <mergeCell ref="E246:F246"/>
    <mergeCell ref="E253:F253"/>
    <mergeCell ref="E254:F254"/>
    <mergeCell ref="E255:F255"/>
    <mergeCell ref="E256:F256"/>
    <mergeCell ref="E257:F257"/>
    <mergeCell ref="E240:F240"/>
    <mergeCell ref="E241:F241"/>
    <mergeCell ref="E239:F239"/>
    <mergeCell ref="E242:F242"/>
    <mergeCell ref="E243:F243"/>
    <mergeCell ref="E244:F244"/>
    <mergeCell ref="E245:F245"/>
    <mergeCell ref="E247:F247"/>
    <mergeCell ref="E248:F248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21:F221"/>
    <mergeCell ref="E222:F222"/>
    <mergeCell ref="E184:F184"/>
    <mergeCell ref="E224:F224"/>
    <mergeCell ref="E225:F225"/>
    <mergeCell ref="E226:F226"/>
    <mergeCell ref="E227:F227"/>
    <mergeCell ref="E228:F228"/>
    <mergeCell ref="E229:F229"/>
    <mergeCell ref="E223:F223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01:F201"/>
    <mergeCell ref="E202:F202"/>
    <mergeCell ref="E203:F203"/>
    <mergeCell ref="E204:F204"/>
    <mergeCell ref="E205:F205"/>
    <mergeCell ref="E206:F206"/>
    <mergeCell ref="E207:F207"/>
    <mergeCell ref="E210:F210"/>
    <mergeCell ref="E211:F211"/>
    <mergeCell ref="E193:F193"/>
    <mergeCell ref="E194:F194"/>
    <mergeCell ref="E195:F195"/>
    <mergeCell ref="E191:F191"/>
    <mergeCell ref="E192:F192"/>
    <mergeCell ref="E196:F196"/>
    <mergeCell ref="E197:F197"/>
    <mergeCell ref="E198:F198"/>
    <mergeCell ref="E200:F200"/>
    <mergeCell ref="E199:F199"/>
    <mergeCell ref="C75:D75"/>
    <mergeCell ref="E75:G75"/>
    <mergeCell ref="C76:D76"/>
    <mergeCell ref="E76:G76"/>
    <mergeCell ref="C81:D81"/>
    <mergeCell ref="C82:D82"/>
    <mergeCell ref="C83:D83"/>
    <mergeCell ref="C84:D84"/>
    <mergeCell ref="C85:D85"/>
    <mergeCell ref="C86:D86"/>
    <mergeCell ref="E81:G81"/>
    <mergeCell ref="E82:G82"/>
    <mergeCell ref="E83:G83"/>
    <mergeCell ref="E84:G84"/>
    <mergeCell ref="E85:G85"/>
    <mergeCell ref="E86:G86"/>
    <mergeCell ref="C90:D90"/>
    <mergeCell ref="E90:G90"/>
    <mergeCell ref="C92:D92"/>
    <mergeCell ref="C91:D91"/>
    <mergeCell ref="E91:G91"/>
    <mergeCell ref="E92:G92"/>
    <mergeCell ref="C87:D87"/>
    <mergeCell ref="E87:G87"/>
    <mergeCell ref="C88:D88"/>
    <mergeCell ref="C89:D89"/>
    <mergeCell ref="C72:D72"/>
    <mergeCell ref="C73:D73"/>
    <mergeCell ref="E71:G71"/>
    <mergeCell ref="E72:G72"/>
    <mergeCell ref="E73:G73"/>
    <mergeCell ref="C74:D74"/>
    <mergeCell ref="E74:G74"/>
    <mergeCell ref="C65:D65"/>
    <mergeCell ref="E65:G65"/>
    <mergeCell ref="C66:D66"/>
    <mergeCell ref="E66:G66"/>
    <mergeCell ref="C67:D67"/>
    <mergeCell ref="E67:G67"/>
    <mergeCell ref="C68:D68"/>
    <mergeCell ref="E68:G68"/>
    <mergeCell ref="C69:D69"/>
    <mergeCell ref="E69:G69"/>
    <mergeCell ref="E88:G88"/>
    <mergeCell ref="E89:G89"/>
    <mergeCell ref="C63:D63"/>
    <mergeCell ref="E63:G63"/>
    <mergeCell ref="C64:D64"/>
    <mergeCell ref="E64:G64"/>
    <mergeCell ref="E55:G55"/>
    <mergeCell ref="C57:D57"/>
    <mergeCell ref="C58:D58"/>
    <mergeCell ref="E57:G57"/>
    <mergeCell ref="E58:G58"/>
    <mergeCell ref="C55:D55"/>
    <mergeCell ref="C56:D56"/>
    <mergeCell ref="E56:G56"/>
    <mergeCell ref="C59:D59"/>
    <mergeCell ref="E59:G59"/>
    <mergeCell ref="C70:D70"/>
    <mergeCell ref="E70:G70"/>
    <mergeCell ref="C71:D71"/>
    <mergeCell ref="C52:D52"/>
    <mergeCell ref="C53:D53"/>
    <mergeCell ref="E51:G51"/>
    <mergeCell ref="E52:G52"/>
    <mergeCell ref="E53:G53"/>
    <mergeCell ref="E54:G54"/>
    <mergeCell ref="B37:D37"/>
    <mergeCell ref="B24:E24"/>
    <mergeCell ref="F24:G24"/>
    <mergeCell ref="B26:I26"/>
    <mergeCell ref="B28:J28"/>
    <mergeCell ref="B29:J29"/>
    <mergeCell ref="C60:D60"/>
    <mergeCell ref="E60:G60"/>
    <mergeCell ref="C61:D61"/>
    <mergeCell ref="E61:G61"/>
    <mergeCell ref="C62:D62"/>
    <mergeCell ref="E62:G62"/>
    <mergeCell ref="B18:E18"/>
    <mergeCell ref="F18:G18"/>
    <mergeCell ref="B20:E20"/>
    <mergeCell ref="I2:J2"/>
    <mergeCell ref="B22:E22"/>
    <mergeCell ref="F22:G22"/>
    <mergeCell ref="B9:J9"/>
    <mergeCell ref="B10:J10"/>
    <mergeCell ref="B15:J15"/>
    <mergeCell ref="B17:J17"/>
    <mergeCell ref="B3:J3"/>
    <mergeCell ref="B4:J4"/>
    <mergeCell ref="B5:J5"/>
    <mergeCell ref="B6:J6"/>
    <mergeCell ref="B7:J7"/>
    <mergeCell ref="B13:F13"/>
    <mergeCell ref="C80:D80"/>
    <mergeCell ref="E80:G80"/>
    <mergeCell ref="C77:D77"/>
    <mergeCell ref="E77:G77"/>
    <mergeCell ref="C78:D78"/>
    <mergeCell ref="E78:G78"/>
    <mergeCell ref="C79:D79"/>
    <mergeCell ref="E79:G79"/>
    <mergeCell ref="C54:D54"/>
    <mergeCell ref="B30:J30"/>
    <mergeCell ref="B31:J31"/>
    <mergeCell ref="B32:J32"/>
    <mergeCell ref="B33:J33"/>
    <mergeCell ref="I44:J44"/>
    <mergeCell ref="I47:J47"/>
    <mergeCell ref="C51:D51"/>
    <mergeCell ref="C96:D96"/>
    <mergeCell ref="E95:G95"/>
    <mergeCell ref="E96:G96"/>
    <mergeCell ref="C97:D97"/>
    <mergeCell ref="C98:D98"/>
    <mergeCell ref="E97:G97"/>
    <mergeCell ref="E98:G98"/>
    <mergeCell ref="E93:G93"/>
    <mergeCell ref="C93:D93"/>
    <mergeCell ref="C94:D94"/>
    <mergeCell ref="E94:G94"/>
    <mergeCell ref="C95:D95"/>
    <mergeCell ref="C108:D108"/>
    <mergeCell ref="C109:D109"/>
    <mergeCell ref="C110:D110"/>
    <mergeCell ref="E108:G108"/>
    <mergeCell ref="E109:G109"/>
    <mergeCell ref="E110:G110"/>
    <mergeCell ref="C101:D101"/>
    <mergeCell ref="C102:D102"/>
    <mergeCell ref="C103:D103"/>
    <mergeCell ref="C104:D104"/>
    <mergeCell ref="E101:G101"/>
    <mergeCell ref="E102:G102"/>
    <mergeCell ref="E103:G103"/>
    <mergeCell ref="E104:G104"/>
    <mergeCell ref="C99:D99"/>
    <mergeCell ref="E99:G99"/>
    <mergeCell ref="C100:D100"/>
    <mergeCell ref="E100:G100"/>
    <mergeCell ref="C111:D111"/>
    <mergeCell ref="E111:G111"/>
    <mergeCell ref="C119:D119"/>
    <mergeCell ref="C115:D115"/>
    <mergeCell ref="E115:G115"/>
    <mergeCell ref="E116:G116"/>
    <mergeCell ref="E119:G119"/>
    <mergeCell ref="C116:D116"/>
    <mergeCell ref="C112:D112"/>
    <mergeCell ref="C113:D113"/>
    <mergeCell ref="E112:G112"/>
    <mergeCell ref="E113:G113"/>
    <mergeCell ref="E114:G114"/>
    <mergeCell ref="C114:D114"/>
    <mergeCell ref="C117:D117"/>
    <mergeCell ref="E117:G117"/>
    <mergeCell ref="F133:H133"/>
    <mergeCell ref="C118:D118"/>
    <mergeCell ref="E118:G118"/>
    <mergeCell ref="C174:D174"/>
    <mergeCell ref="B173:D173"/>
    <mergeCell ref="B157:D157"/>
    <mergeCell ref="B158:D158"/>
    <mergeCell ref="B155:D155"/>
    <mergeCell ref="B156:D156"/>
    <mergeCell ref="B153:D153"/>
    <mergeCell ref="B154:D154"/>
    <mergeCell ref="B152:D152"/>
    <mergeCell ref="B144:D144"/>
    <mergeCell ref="B145:D145"/>
    <mergeCell ref="B146:D146"/>
    <mergeCell ref="B141:D141"/>
    <mergeCell ref="B142:D142"/>
    <mergeCell ref="B143:D143"/>
    <mergeCell ref="B138:D138"/>
    <mergeCell ref="B139:D139"/>
    <mergeCell ref="B151:D151"/>
    <mergeCell ref="B165:D165"/>
    <mergeCell ref="B166:D166"/>
    <mergeCell ref="F150:H150"/>
    <mergeCell ref="F147:H147"/>
    <mergeCell ref="F134:H134"/>
    <mergeCell ref="F135:H135"/>
    <mergeCell ref="B135:D135"/>
    <mergeCell ref="B134:D134"/>
    <mergeCell ref="F131:H131"/>
    <mergeCell ref="B131:D131"/>
    <mergeCell ref="F132:H132"/>
    <mergeCell ref="C120:D120"/>
    <mergeCell ref="C121:D121"/>
    <mergeCell ref="E120:G120"/>
    <mergeCell ref="E121:G121"/>
    <mergeCell ref="C122:D122"/>
    <mergeCell ref="E122:G122"/>
    <mergeCell ref="B136:D136"/>
    <mergeCell ref="F136:H136"/>
    <mergeCell ref="F159:H159"/>
    <mergeCell ref="F160:H160"/>
    <mergeCell ref="F161:H161"/>
    <mergeCell ref="F162:H162"/>
    <mergeCell ref="F163:H163"/>
    <mergeCell ref="E189:F189"/>
    <mergeCell ref="B140:D140"/>
    <mergeCell ref="B137:D137"/>
    <mergeCell ref="F140:H140"/>
    <mergeCell ref="F137:H137"/>
    <mergeCell ref="F141:H141"/>
    <mergeCell ref="F142:H142"/>
    <mergeCell ref="F143:H143"/>
    <mergeCell ref="F139:H139"/>
    <mergeCell ref="F138:H138"/>
    <mergeCell ref="F155:H155"/>
    <mergeCell ref="F144:H144"/>
    <mergeCell ref="F145:H145"/>
    <mergeCell ref="F146:H146"/>
    <mergeCell ref="F156:H156"/>
    <mergeCell ref="F157:H157"/>
    <mergeCell ref="F158:H158"/>
    <mergeCell ref="F152:H152"/>
    <mergeCell ref="F153:H153"/>
    <mergeCell ref="F154:H154"/>
    <mergeCell ref="F151:H151"/>
    <mergeCell ref="B147:D147"/>
    <mergeCell ref="B148:D148"/>
    <mergeCell ref="B149:D149"/>
    <mergeCell ref="B150:D150"/>
    <mergeCell ref="F148:H148"/>
    <mergeCell ref="F149:H149"/>
    <mergeCell ref="E190:F190"/>
    <mergeCell ref="B180:J180"/>
    <mergeCell ref="B181:J181"/>
    <mergeCell ref="E183:F183"/>
    <mergeCell ref="E186:F186"/>
    <mergeCell ref="B132:D132"/>
    <mergeCell ref="B133:D133"/>
    <mergeCell ref="E187:F187"/>
    <mergeCell ref="E188:F188"/>
    <mergeCell ref="F173:H173"/>
    <mergeCell ref="E174:H174"/>
    <mergeCell ref="F172:H172"/>
    <mergeCell ref="B172:D172"/>
    <mergeCell ref="B167:D167"/>
    <mergeCell ref="B168:D168"/>
    <mergeCell ref="B169:D169"/>
    <mergeCell ref="B170:D170"/>
    <mergeCell ref="B171:D171"/>
    <mergeCell ref="F167:H167"/>
    <mergeCell ref="F168:H168"/>
    <mergeCell ref="F169:H169"/>
    <mergeCell ref="F170:H170"/>
    <mergeCell ref="F171:H171"/>
    <mergeCell ref="F164:H164"/>
    <mergeCell ref="F165:H165"/>
    <mergeCell ref="F166:H166"/>
    <mergeCell ref="B159:D159"/>
    <mergeCell ref="B160:D160"/>
    <mergeCell ref="B161:D161"/>
    <mergeCell ref="B162:D162"/>
    <mergeCell ref="B163:D163"/>
    <mergeCell ref="B164:D164"/>
    <mergeCell ref="E334:F334"/>
    <mergeCell ref="B545:J545"/>
    <mergeCell ref="E376:F376"/>
    <mergeCell ref="E375:F375"/>
    <mergeCell ref="E374:F374"/>
    <mergeCell ref="E373:F373"/>
    <mergeCell ref="E372:F372"/>
    <mergeCell ref="E371:F371"/>
    <mergeCell ref="E370:F370"/>
    <mergeCell ref="E369:F369"/>
    <mergeCell ref="E368:F368"/>
    <mergeCell ref="E367:F367"/>
    <mergeCell ref="E366:F366"/>
    <mergeCell ref="E365:F365"/>
    <mergeCell ref="E386:F386"/>
    <mergeCell ref="E387:F387"/>
    <mergeCell ref="E409:F409"/>
    <mergeCell ref="F463:G463"/>
    <mergeCell ref="F464:G464"/>
    <mergeCell ref="F465:G465"/>
    <mergeCell ref="F448:G448"/>
    <mergeCell ref="F449:G449"/>
    <mergeCell ref="F439:G439"/>
    <mergeCell ref="F440:G440"/>
    <mergeCell ref="F441:G441"/>
    <mergeCell ref="F442:G442"/>
    <mergeCell ref="F443:G443"/>
    <mergeCell ref="F509:G509"/>
    <mergeCell ref="F501:G501"/>
    <mergeCell ref="F502:G502"/>
    <mergeCell ref="F503:G503"/>
    <mergeCell ref="F444:G444"/>
    <mergeCell ref="G554:H554"/>
    <mergeCell ref="G555:H555"/>
    <mergeCell ref="G556:H556"/>
    <mergeCell ref="G553:H553"/>
    <mergeCell ref="G552:H552"/>
    <mergeCell ref="G551:H551"/>
    <mergeCell ref="G550:H550"/>
    <mergeCell ref="G557:H557"/>
    <mergeCell ref="G558:H558"/>
    <mergeCell ref="G559:H559"/>
    <mergeCell ref="G560:H560"/>
    <mergeCell ref="G561:H561"/>
    <mergeCell ref="G562:H562"/>
    <mergeCell ref="G567:H567"/>
    <mergeCell ref="G571:H571"/>
    <mergeCell ref="G572:H572"/>
    <mergeCell ref="B557:C557"/>
    <mergeCell ref="B558:C558"/>
    <mergeCell ref="B559:C559"/>
    <mergeCell ref="B560:C560"/>
    <mergeCell ref="B561:C561"/>
    <mergeCell ref="B562:C562"/>
    <mergeCell ref="G563:H563"/>
    <mergeCell ref="G566:H566"/>
    <mergeCell ref="G564:H564"/>
    <mergeCell ref="G565:H565"/>
    <mergeCell ref="B563:C563"/>
    <mergeCell ref="B564:C564"/>
    <mergeCell ref="B565:C565"/>
    <mergeCell ref="B566:C566"/>
    <mergeCell ref="G568:H568"/>
    <mergeCell ref="G569:H569"/>
    <mergeCell ref="G570:H570"/>
    <mergeCell ref="B567:C567"/>
    <mergeCell ref="B568:C568"/>
    <mergeCell ref="B569:C569"/>
    <mergeCell ref="B570:C570"/>
    <mergeCell ref="G584:H584"/>
    <mergeCell ref="G585:H585"/>
    <mergeCell ref="G597:H597"/>
    <mergeCell ref="B571:C571"/>
    <mergeCell ref="B572:C572"/>
    <mergeCell ref="B573:C573"/>
    <mergeCell ref="B576:C576"/>
    <mergeCell ref="B577:C577"/>
    <mergeCell ref="B578:C578"/>
    <mergeCell ref="G579:H579"/>
    <mergeCell ref="G580:H580"/>
    <mergeCell ref="G581:H581"/>
    <mergeCell ref="B579:C579"/>
    <mergeCell ref="B580:C580"/>
    <mergeCell ref="B581:C581"/>
    <mergeCell ref="G582:H582"/>
    <mergeCell ref="G583:H583"/>
    <mergeCell ref="B582:C582"/>
    <mergeCell ref="B583:C583"/>
    <mergeCell ref="B584:C584"/>
    <mergeCell ref="G573:H573"/>
    <mergeCell ref="G576:H576"/>
    <mergeCell ref="G577:H577"/>
    <mergeCell ref="G578:H578"/>
    <mergeCell ref="B575:C575"/>
    <mergeCell ref="B574:C574"/>
    <mergeCell ref="G574:H574"/>
    <mergeCell ref="B606:C606"/>
    <mergeCell ref="B607:C607"/>
    <mergeCell ref="B608:C608"/>
    <mergeCell ref="B609:C609"/>
    <mergeCell ref="B610:C610"/>
    <mergeCell ref="B611:C611"/>
    <mergeCell ref="G596:H596"/>
    <mergeCell ref="B585:C585"/>
    <mergeCell ref="G586:H586"/>
    <mergeCell ref="G587:H587"/>
    <mergeCell ref="G588:H588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G598:H598"/>
    <mergeCell ref="G599:H599"/>
    <mergeCell ref="G600:H600"/>
    <mergeCell ref="G612:H612"/>
    <mergeCell ref="G613:H613"/>
    <mergeCell ref="G614:H614"/>
    <mergeCell ref="G615:H615"/>
    <mergeCell ref="G616:H616"/>
    <mergeCell ref="G617:H617"/>
    <mergeCell ref="B612:C612"/>
    <mergeCell ref="B613:C613"/>
    <mergeCell ref="B614:C614"/>
    <mergeCell ref="B615:C615"/>
    <mergeCell ref="B616:C616"/>
    <mergeCell ref="B617:C617"/>
    <mergeCell ref="G637:H637"/>
    <mergeCell ref="G638:H638"/>
    <mergeCell ref="G639:H639"/>
    <mergeCell ref="G604:H604"/>
    <mergeCell ref="G589:H589"/>
    <mergeCell ref="G590:H590"/>
    <mergeCell ref="G591:H591"/>
    <mergeCell ref="G592:H592"/>
    <mergeCell ref="G593:H593"/>
    <mergeCell ref="G594:H594"/>
    <mergeCell ref="G595:H595"/>
    <mergeCell ref="G605:H605"/>
    <mergeCell ref="G606:H606"/>
    <mergeCell ref="G607:H607"/>
    <mergeCell ref="G608:H608"/>
    <mergeCell ref="G609:H609"/>
    <mergeCell ref="G610:H610"/>
    <mergeCell ref="G611:H611"/>
    <mergeCell ref="B596:C596"/>
    <mergeCell ref="B597:C597"/>
    <mergeCell ref="B647:C647"/>
    <mergeCell ref="B648:C648"/>
    <mergeCell ref="B654:C654"/>
    <mergeCell ref="B655:C655"/>
    <mergeCell ref="B656:C656"/>
    <mergeCell ref="B657:C657"/>
    <mergeCell ref="G640:H640"/>
    <mergeCell ref="B618:C618"/>
    <mergeCell ref="B619:C619"/>
    <mergeCell ref="B620:C620"/>
    <mergeCell ref="B621:C621"/>
    <mergeCell ref="B622:C622"/>
    <mergeCell ref="B623:C623"/>
    <mergeCell ref="B624:C624"/>
    <mergeCell ref="B635:C635"/>
    <mergeCell ref="B636:C636"/>
    <mergeCell ref="B637:C637"/>
    <mergeCell ref="B638:C638"/>
    <mergeCell ref="B639:C639"/>
    <mergeCell ref="B640:C640"/>
    <mergeCell ref="G618:H618"/>
    <mergeCell ref="G619:H619"/>
    <mergeCell ref="G620:H620"/>
    <mergeCell ref="G621:H621"/>
    <mergeCell ref="G622:H622"/>
    <mergeCell ref="G623:H623"/>
    <mergeCell ref="G624:H624"/>
    <mergeCell ref="G635:H635"/>
    <mergeCell ref="G636:H636"/>
    <mergeCell ref="B652:C652"/>
    <mergeCell ref="G653:H653"/>
    <mergeCell ref="B653:C653"/>
    <mergeCell ref="B914:G914"/>
    <mergeCell ref="B915:G915"/>
    <mergeCell ref="B916:G916"/>
    <mergeCell ref="B917:G917"/>
    <mergeCell ref="B918:G918"/>
    <mergeCell ref="B919:G919"/>
    <mergeCell ref="B920:G920"/>
    <mergeCell ref="B921:G921"/>
    <mergeCell ref="B922:G922"/>
    <mergeCell ref="B923:G923"/>
    <mergeCell ref="B924:G924"/>
    <mergeCell ref="B925:G925"/>
    <mergeCell ref="B926:G926"/>
    <mergeCell ref="B927:G927"/>
    <mergeCell ref="B928:G928"/>
    <mergeCell ref="G641:H641"/>
    <mergeCell ref="G642:H642"/>
    <mergeCell ref="G643:H643"/>
    <mergeCell ref="G644:H644"/>
    <mergeCell ref="G645:H645"/>
    <mergeCell ref="B641:C641"/>
    <mergeCell ref="B642:C642"/>
    <mergeCell ref="B643:C643"/>
    <mergeCell ref="B644:C644"/>
    <mergeCell ref="B645:C645"/>
    <mergeCell ref="B907:J907"/>
    <mergeCell ref="B909:G909"/>
    <mergeCell ref="H909:I909"/>
    <mergeCell ref="B910:G910"/>
    <mergeCell ref="H910:I910"/>
    <mergeCell ref="H911:I911"/>
    <mergeCell ref="B911:G911"/>
    <mergeCell ref="G954:H954"/>
    <mergeCell ref="G955:H955"/>
    <mergeCell ref="G956:H956"/>
    <mergeCell ref="G957:H957"/>
    <mergeCell ref="B935:J935"/>
    <mergeCell ref="B938:F938"/>
    <mergeCell ref="B939:F939"/>
    <mergeCell ref="B940:F940"/>
    <mergeCell ref="B941:F941"/>
    <mergeCell ref="B942:F942"/>
    <mergeCell ref="B943:F943"/>
    <mergeCell ref="B944:F944"/>
    <mergeCell ref="B945:F945"/>
    <mergeCell ref="B946:F946"/>
    <mergeCell ref="B947:F947"/>
    <mergeCell ref="B948:F948"/>
    <mergeCell ref="B949:F949"/>
    <mergeCell ref="B950:F950"/>
    <mergeCell ref="B951:F951"/>
    <mergeCell ref="B952:F952"/>
    <mergeCell ref="B953:F953"/>
    <mergeCell ref="B954:F954"/>
    <mergeCell ref="B955:F955"/>
    <mergeCell ref="B956:F956"/>
    <mergeCell ref="B957:F957"/>
    <mergeCell ref="G938:H938"/>
    <mergeCell ref="G939:H939"/>
    <mergeCell ref="G940:H940"/>
    <mergeCell ref="B937:F937"/>
    <mergeCell ref="G937:H937"/>
    <mergeCell ref="G941:H941"/>
    <mergeCell ref="G942:H942"/>
    <mergeCell ref="G943:H943"/>
    <mergeCell ref="G944:H944"/>
    <mergeCell ref="G945:H945"/>
    <mergeCell ref="G946:H946"/>
    <mergeCell ref="G947:H947"/>
    <mergeCell ref="G948:H948"/>
    <mergeCell ref="G949:H949"/>
    <mergeCell ref="G950:H950"/>
    <mergeCell ref="G951:H951"/>
    <mergeCell ref="G952:H952"/>
    <mergeCell ref="G953:H953"/>
    <mergeCell ref="H913:I913"/>
    <mergeCell ref="H912:I912"/>
    <mergeCell ref="B929:G929"/>
    <mergeCell ref="H929:I929"/>
    <mergeCell ref="H928:I928"/>
    <mergeCell ref="H927:I927"/>
    <mergeCell ref="H926:I926"/>
    <mergeCell ref="H925:I925"/>
    <mergeCell ref="H924:I924"/>
    <mergeCell ref="H923:I923"/>
    <mergeCell ref="H922:I922"/>
    <mergeCell ref="H921:I921"/>
    <mergeCell ref="H920:I920"/>
    <mergeCell ref="H919:I919"/>
    <mergeCell ref="H918:I918"/>
    <mergeCell ref="H917:I917"/>
    <mergeCell ref="H916:I916"/>
    <mergeCell ref="H915:I915"/>
    <mergeCell ref="H914:I914"/>
    <mergeCell ref="B912:G912"/>
    <mergeCell ref="B913:G913"/>
    <mergeCell ref="G724:H724"/>
    <mergeCell ref="B724:C724"/>
    <mergeCell ref="B725:C725"/>
    <mergeCell ref="B726:C726"/>
    <mergeCell ref="G725:H725"/>
    <mergeCell ref="G726:H726"/>
    <mergeCell ref="B729:C729"/>
    <mergeCell ref="G729:H729"/>
    <mergeCell ref="B728:C728"/>
    <mergeCell ref="G728:H728"/>
    <mergeCell ref="B727:C727"/>
    <mergeCell ref="G727:H727"/>
    <mergeCell ref="C105:D105"/>
    <mergeCell ref="C106:D106"/>
    <mergeCell ref="C107:D107"/>
    <mergeCell ref="E105:G105"/>
    <mergeCell ref="E106:G106"/>
    <mergeCell ref="E107:G107"/>
    <mergeCell ref="E354:F354"/>
    <mergeCell ref="E355:F355"/>
    <mergeCell ref="E353:F353"/>
    <mergeCell ref="E356:F356"/>
    <mergeCell ref="E357:F357"/>
    <mergeCell ref="E358:F358"/>
    <mergeCell ref="E359:F359"/>
    <mergeCell ref="E360:F360"/>
    <mergeCell ref="E361:F361"/>
    <mergeCell ref="G647:H647"/>
    <mergeCell ref="G654:H654"/>
    <mergeCell ref="G655:H655"/>
    <mergeCell ref="G656:H656"/>
    <mergeCell ref="G657:H657"/>
  </mergeCells>
  <hyperlinks>
    <hyperlink ref="B59" r:id="rId1" display="consultantplus://offline/ref=B29A10DAB57C3809E8C7FE17DBAF8AFD4BBDF9AFC0D058D744DBB8F8644F052BF02488B59740U3y1J"/>
    <hyperlink ref="B63" r:id="rId2" display="consultantplus://offline/ref=B29A10DAB57C3809E8C7FE17DBAF8AFD4BBDF9AFC0D058D744DBB8F8644F052BF02488B797403C28U2yDJ"/>
    <hyperlink ref="B136" r:id="rId3" display="consultantplus://offline/ref=B29A10DAB57C3809E8C7FE17DBAF8AFD4BBDF9AFC0D058D744DBB8F8644F052BF02488B59740U3y1J"/>
  </hyperlinks>
  <pageMargins left="0.51181102362204722" right="0" top="0.19685039370078741" bottom="0.15748031496062992" header="0.11811023622047245" footer="0.11811023622047245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2019-05-28T04:47:13Z</dcterms:modified>
</cp:coreProperties>
</file>